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540" yWindow="315" windowWidth="19440" windowHeight="7935" activeTab="3"/>
  </bookViews>
  <sheets>
    <sheet name="1.) Megye_ITP_3. fejezet" sheetId="2" r:id="rId1"/>
    <sheet name="2.) Megye_ITP_3.fej. folyt.1." sheetId="5" r:id="rId2"/>
    <sheet name="3.) Megye_ITP_4. fejezet" sheetId="3" r:id="rId3"/>
    <sheet name="4.) Megye_ITP_5. fejezet " sheetId="4" r:id="rId4"/>
  </sheets>
  <definedNames>
    <definedName name="_xlnm.Print_Titles" localSheetId="2">'3.) Megye_ITP_4. fejezet'!$A:$C,'3.) Megye_ITP_4. fejezet'!$13:$13</definedName>
    <definedName name="_xlnm.Print_Titles" localSheetId="3">'4.) Megye_ITP_5. fejezet '!$B:$D</definedName>
    <definedName name="_xlnm.Print_Area" localSheetId="0">'1.) Megye_ITP_3. fejezet'!$B$2:$O$21,'1.) Megye_ITP_3. fejezet'!$R$5:$T$18,'1.) Megye_ITP_3. fejezet'!$R$28:$U$43</definedName>
    <definedName name="_xlnm.Print_Area" localSheetId="1">'2.) Megye_ITP_3.fej. folyt.1.'!$A$2:$AO$66</definedName>
    <definedName name="_xlnm.Print_Area" localSheetId="2">'3.) Megye_ITP_4. fejezet'!$A$13:$R$56</definedName>
    <definedName name="_xlnm.Print_Area" localSheetId="3">'4.) Megye_ITP_5. fejezet '!$A$1:$AA$22</definedName>
  </definedNames>
  <calcPr calcId="125725"/>
</workbook>
</file>

<file path=xl/calcChain.xml><?xml version="1.0" encoding="utf-8"?>
<calcChain xmlns="http://schemas.openxmlformats.org/spreadsheetml/2006/main">
  <c r="I47" i="3"/>
  <c r="I44"/>
  <c r="I48"/>
  <c r="I55"/>
  <c r="I54"/>
  <c r="I38"/>
  <c r="I34"/>
  <c r="I27"/>
  <c r="I22"/>
  <c r="I21"/>
  <c r="I20"/>
  <c r="I15"/>
  <c r="I53"/>
  <c r="I43"/>
  <c r="I33"/>
  <c r="I26"/>
  <c r="I14"/>
  <c r="E18"/>
  <c r="E21"/>
  <c r="E22"/>
  <c r="E27"/>
  <c r="E37"/>
  <c r="E40"/>
  <c r="E45"/>
  <c r="E48"/>
  <c r="E54"/>
  <c r="C7" i="5"/>
  <c r="C6"/>
  <c r="O32" i="2"/>
  <c r="N32"/>
  <c r="M32"/>
  <c r="L32"/>
  <c r="K32"/>
  <c r="J32"/>
  <c r="I32"/>
  <c r="H32"/>
  <c r="G32"/>
  <c r="F32"/>
  <c r="E32"/>
  <c r="D32"/>
  <c r="C32"/>
  <c r="E61" i="5"/>
  <c r="D61"/>
  <c r="C61"/>
  <c r="E48"/>
  <c r="D48"/>
  <c r="C48"/>
  <c r="D37"/>
  <c r="C37"/>
  <c r="C26"/>
  <c r="P17" i="2"/>
  <c r="P15"/>
  <c r="P14"/>
  <c r="M22"/>
  <c r="G22"/>
  <c r="J22"/>
  <c r="H22"/>
  <c r="C22"/>
  <c r="H16"/>
  <c r="J33" i="3" s="1"/>
  <c r="K33" s="1"/>
  <c r="H21" i="2"/>
  <c r="L34" i="3" s="1"/>
  <c r="M34" s="1"/>
  <c r="J16" i="2"/>
  <c r="J43" i="3" s="1"/>
  <c r="M16" i="2"/>
  <c r="J53" i="3" s="1"/>
  <c r="L53" s="1"/>
  <c r="N24" i="2"/>
  <c r="G16"/>
  <c r="J26" i="3" s="1"/>
  <c r="C16" i="2"/>
  <c r="J14" i="3"/>
  <c r="F19" i="2"/>
  <c r="J22" i="3"/>
  <c r="C6" i="4"/>
  <c r="C5"/>
  <c r="C4"/>
  <c r="C5" i="3"/>
  <c r="C4"/>
  <c r="C3"/>
  <c r="C9"/>
  <c r="C11" s="1"/>
  <c r="C8" i="5"/>
  <c r="C15"/>
  <c r="F15"/>
  <c r="E15"/>
  <c r="D15"/>
  <c r="F21" i="2"/>
  <c r="L22" i="3" s="1"/>
  <c r="O21" i="2"/>
  <c r="M55" i="5" s="1"/>
  <c r="N21" i="2"/>
  <c r="E21" i="4" s="1"/>
  <c r="D19" i="2"/>
  <c r="J20" i="3"/>
  <c r="E19" i="2"/>
  <c r="J21" i="3" s="1"/>
  <c r="K21" s="1"/>
  <c r="N21" s="1"/>
  <c r="D24" i="2"/>
  <c r="C21"/>
  <c r="L15" i="3" s="1"/>
  <c r="D21" i="2"/>
  <c r="L20" i="3" s="1"/>
  <c r="K19" i="2"/>
  <c r="J47" i="3" s="1"/>
  <c r="M21" i="2"/>
  <c r="C19"/>
  <c r="J15" i="3" s="1"/>
  <c r="E21" i="2"/>
  <c r="L21" i="3" s="1"/>
  <c r="M21" s="1"/>
  <c r="O21" s="1"/>
  <c r="E15" i="4"/>
  <c r="K31" i="5" l="1"/>
  <c r="K35" s="1"/>
  <c r="K15" i="3"/>
  <c r="G19" i="2"/>
  <c r="J27" i="3" s="1"/>
  <c r="K27" s="1"/>
  <c r="K28" s="1"/>
  <c r="K29" s="1"/>
  <c r="I19" i="2"/>
  <c r="J38" i="3" s="1"/>
  <c r="K38" s="1"/>
  <c r="I21" i="2"/>
  <c r="L31" i="5" s="1"/>
  <c r="O19" i="2"/>
  <c r="M19"/>
  <c r="J54" i="3" s="1"/>
  <c r="H19" i="2"/>
  <c r="J34" i="3" s="1"/>
  <c r="N19" i="2"/>
  <c r="J55" i="3" s="1"/>
  <c r="I24" i="2"/>
  <c r="E13" i="4"/>
  <c r="K9" i="5"/>
  <c r="K11" s="1"/>
  <c r="G21" i="2"/>
  <c r="N23"/>
  <c r="P16"/>
  <c r="M53" i="3"/>
  <c r="L21" i="2"/>
  <c r="J21"/>
  <c r="K21"/>
  <c r="E18" i="4" s="1"/>
  <c r="L55" i="3"/>
  <c r="M55" s="1"/>
  <c r="O55" s="1"/>
  <c r="L38"/>
  <c r="M38" s="1"/>
  <c r="M39" s="1"/>
  <c r="L19" i="2"/>
  <c r="J48" i="3" s="1"/>
  <c r="K48" s="1"/>
  <c r="K49" s="1"/>
  <c r="M15"/>
  <c r="O15" s="1"/>
  <c r="K24" i="2"/>
  <c r="J19"/>
  <c r="L54" i="3"/>
  <c r="M54" s="1"/>
  <c r="O54" s="1"/>
  <c r="E20" i="4"/>
  <c r="K55" i="5"/>
  <c r="E22" i="4"/>
  <c r="E16"/>
  <c r="K34" i="5"/>
  <c r="K33"/>
  <c r="K36"/>
  <c r="E12" i="4"/>
  <c r="M9" i="5"/>
  <c r="E11" i="4"/>
  <c r="L9" i="5"/>
  <c r="K43" i="3"/>
  <c r="L43"/>
  <c r="M43" s="1"/>
  <c r="P24" i="2"/>
  <c r="G24"/>
  <c r="M56" i="3"/>
  <c r="O56" s="1"/>
  <c r="M58" i="5"/>
  <c r="M60"/>
  <c r="M57"/>
  <c r="M59"/>
  <c r="L36"/>
  <c r="M36" s="1"/>
  <c r="L33"/>
  <c r="M31"/>
  <c r="L34"/>
  <c r="M34" s="1"/>
  <c r="K26" i="3"/>
  <c r="L26"/>
  <c r="M26" s="1"/>
  <c r="J57"/>
  <c r="L14" i="5"/>
  <c r="N9"/>
  <c r="N14" s="1"/>
  <c r="D23" i="2"/>
  <c r="E10" i="4"/>
  <c r="K55" i="3"/>
  <c r="K56" s="1"/>
  <c r="N56" s="1"/>
  <c r="K57" i="5"/>
  <c r="I23" i="2"/>
  <c r="K20" i="5"/>
  <c r="K22" s="1"/>
  <c r="E14" i="4"/>
  <c r="L55" i="5"/>
  <c r="L59" s="1"/>
  <c r="I57" i="3"/>
  <c r="K57" s="1"/>
  <c r="K39"/>
  <c r="N38"/>
  <c r="O34"/>
  <c r="M35"/>
  <c r="L35" i="5"/>
  <c r="M35" s="1"/>
  <c r="L14" i="3"/>
  <c r="M14" s="1"/>
  <c r="L33"/>
  <c r="M33" s="1"/>
  <c r="K14"/>
  <c r="N27"/>
  <c r="K54"/>
  <c r="N54" s="1"/>
  <c r="M20"/>
  <c r="O20" s="1"/>
  <c r="K34"/>
  <c r="N34" s="1"/>
  <c r="K20"/>
  <c r="N20" s="1"/>
  <c r="M22"/>
  <c r="O22" s="1"/>
  <c r="K22"/>
  <c r="N22" s="1"/>
  <c r="K53"/>
  <c r="I58"/>
  <c r="N28"/>
  <c r="N15"/>
  <c r="K16"/>
  <c r="K35"/>
  <c r="K13" i="5"/>
  <c r="K14"/>
  <c r="K12"/>
  <c r="K24"/>
  <c r="K37" l="1"/>
  <c r="L58"/>
  <c r="N12"/>
  <c r="O38" i="3"/>
  <c r="N11" i="5"/>
  <c r="N13"/>
  <c r="M16" i="3"/>
  <c r="P21" i="2"/>
  <c r="M23" i="3"/>
  <c r="O23" s="1"/>
  <c r="L44"/>
  <c r="M44" s="1"/>
  <c r="E17" i="4"/>
  <c r="K23" i="3"/>
  <c r="N55"/>
  <c r="N48"/>
  <c r="K25" i="5"/>
  <c r="K26" s="1"/>
  <c r="K23"/>
  <c r="O9"/>
  <c r="K23" i="2"/>
  <c r="L47" i="3"/>
  <c r="L42" i="5"/>
  <c r="K42"/>
  <c r="K45" s="1"/>
  <c r="J44" i="3"/>
  <c r="P19" i="2"/>
  <c r="E19" i="4"/>
  <c r="L48" i="3"/>
  <c r="M48" s="1"/>
  <c r="M42" i="5"/>
  <c r="L27" i="3"/>
  <c r="M27" s="1"/>
  <c r="G23" i="2"/>
  <c r="K59" i="5"/>
  <c r="N59" s="1"/>
  <c r="K58"/>
  <c r="N58" s="1"/>
  <c r="K60"/>
  <c r="M33"/>
  <c r="M37" s="1"/>
  <c r="M12"/>
  <c r="M13"/>
  <c r="M14"/>
  <c r="O14" s="1"/>
  <c r="M11"/>
  <c r="L12"/>
  <c r="L11"/>
  <c r="L13"/>
  <c r="M61"/>
  <c r="L60"/>
  <c r="L57"/>
  <c r="N55"/>
  <c r="K40" i="3"/>
  <c r="N39"/>
  <c r="O35"/>
  <c r="M36"/>
  <c r="N49"/>
  <c r="K50"/>
  <c r="L37" i="5"/>
  <c r="N23" i="3"/>
  <c r="K24"/>
  <c r="K17"/>
  <c r="N16"/>
  <c r="M40"/>
  <c r="O39"/>
  <c r="K15" i="5"/>
  <c r="K36" i="3"/>
  <c r="N35"/>
  <c r="N29"/>
  <c r="K30"/>
  <c r="P23" i="2" l="1"/>
  <c r="N60" i="5"/>
  <c r="N15"/>
  <c r="O13"/>
  <c r="O12"/>
  <c r="O11"/>
  <c r="M24" i="3"/>
  <c r="O24" s="1"/>
  <c r="M17"/>
  <c r="O16"/>
  <c r="E23" i="4"/>
  <c r="K44" i="5"/>
  <c r="K46"/>
  <c r="K47"/>
  <c r="N42"/>
  <c r="J58" i="3"/>
  <c r="K58" s="1"/>
  <c r="K44"/>
  <c r="L61" i="5"/>
  <c r="O27" i="3"/>
  <c r="M28"/>
  <c r="M44" i="5"/>
  <c r="M47"/>
  <c r="M45"/>
  <c r="M46"/>
  <c r="O48" i="3"/>
  <c r="M49"/>
  <c r="M45"/>
  <c r="O44"/>
  <c r="L46" i="5"/>
  <c r="L45"/>
  <c r="L44"/>
  <c r="L47"/>
  <c r="N47" s="1"/>
  <c r="K61"/>
  <c r="M15"/>
  <c r="L15"/>
  <c r="K48"/>
  <c r="N57"/>
  <c r="N61" s="1"/>
  <c r="K41" i="3"/>
  <c r="N40"/>
  <c r="N50"/>
  <c r="K51"/>
  <c r="M37"/>
  <c r="O37" s="1"/>
  <c r="O36"/>
  <c r="K18"/>
  <c r="N17"/>
  <c r="K31"/>
  <c r="N30"/>
  <c r="M41"/>
  <c r="O40"/>
  <c r="N36"/>
  <c r="K37"/>
  <c r="N37" s="1"/>
  <c r="M25"/>
  <c r="O25" s="1"/>
  <c r="K25"/>
  <c r="N25" s="1"/>
  <c r="N24"/>
  <c r="N46" i="5" l="1"/>
  <c r="O15"/>
  <c r="M18" i="3"/>
  <c r="O17"/>
  <c r="N45" i="5"/>
  <c r="L48"/>
  <c r="N44"/>
  <c r="N48" s="1"/>
  <c r="M48"/>
  <c r="O45" i="3"/>
  <c r="M46"/>
  <c r="N44"/>
  <c r="K45"/>
  <c r="O49"/>
  <c r="M50"/>
  <c r="M29"/>
  <c r="O28"/>
  <c r="K42"/>
  <c r="N42" s="1"/>
  <c r="N41"/>
  <c r="N51"/>
  <c r="K52"/>
  <c r="N52" s="1"/>
  <c r="O41"/>
  <c r="M42"/>
  <c r="O42" s="1"/>
  <c r="K32"/>
  <c r="N32" s="1"/>
  <c r="N31"/>
  <c r="K19"/>
  <c r="N19" s="1"/>
  <c r="N18"/>
  <c r="M19" l="1"/>
  <c r="O19" s="1"/>
  <c r="O18"/>
  <c r="N45"/>
  <c r="K46"/>
  <c r="M30"/>
  <c r="O29"/>
  <c r="O50"/>
  <c r="M51"/>
  <c r="M47"/>
  <c r="O47" s="1"/>
  <c r="O46"/>
  <c r="O51" l="1"/>
  <c r="M52"/>
  <c r="O52" s="1"/>
  <c r="K47"/>
  <c r="N47" s="1"/>
  <c r="N46"/>
  <c r="O30"/>
  <c r="M31"/>
  <c r="M32" l="1"/>
  <c r="O32" s="1"/>
  <c r="O31"/>
</calcChain>
</file>

<file path=xl/sharedStrings.xml><?xml version="1.0" encoding="utf-8"?>
<sst xmlns="http://schemas.openxmlformats.org/spreadsheetml/2006/main" count="378" uniqueCount="161">
  <si>
    <t>Forrást biztosító Strukturális Alap megnevezése</t>
  </si>
  <si>
    <t xml:space="preserve">ERFA </t>
  </si>
  <si>
    <t>ESZA</t>
  </si>
  <si>
    <t>Elvárt fomátum: pl. 13,23</t>
  </si>
  <si>
    <t xml:space="preserve">TOP
prioritás/egyedi célkitűzés
</t>
  </si>
  <si>
    <t>Kimeneti indikátor neve</t>
  </si>
  <si>
    <t>Mértékegysége</t>
  </si>
  <si>
    <t>Célértéke (2018)</t>
  </si>
  <si>
    <t>TOP Célértéke (2023)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</si>
  <si>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</si>
  <si>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</si>
  <si>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</si>
  <si>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</si>
  <si>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</si>
  <si>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</si>
  <si>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</si>
  <si>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</si>
  <si>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</si>
  <si>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</si>
  <si>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</si>
  <si>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Fejlesztett, 0-3 éves gyermekek elhelyezését biztosító férőhelyek száma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</si>
  <si>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</si>
  <si>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</si>
  <si>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</si>
  <si>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</si>
  <si>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</si>
  <si>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</si>
  <si>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</si>
  <si>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</si>
  <si>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</si>
  <si>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</si>
  <si>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</si>
  <si>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</si>
  <si>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</si>
  <si>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</si>
  <si>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</si>
  <si>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</si>
  <si>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</si>
  <si>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t>Energiahatékonysági fejlesztések által elért primer energia felhasználás csökkenés</t>
  </si>
  <si>
    <t>PJ/év</t>
  </si>
  <si>
    <t>A megújuló energiaforrásból előállított energiamennyiség</t>
  </si>
  <si>
    <t>Jobb egészségügyi szolgáltatásokban részesülő lakosság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</si>
  <si>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</si>
  <si>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</si>
  <si>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</si>
  <si>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Helyreállított lakóegységek városi területeken</t>
  </si>
  <si>
    <t>lakóegység</t>
  </si>
  <si>
    <t>fő</t>
  </si>
  <si>
    <t>Szociális célú városrehabilitációval érintett akcióterületen élő lakosság száma</t>
  </si>
  <si>
    <t>A foglalkoztatási paktumok keretében munkaerőpiaci programokban résztvevők száma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</si>
  <si>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</si>
  <si>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</si>
  <si>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</si>
  <si>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TOP (2018-as) célértékhez való hozzájárulás mértéke (%) - ahol releváns  </t>
  </si>
  <si>
    <t xml:space="preserve">Forráskeret felhasználási módok </t>
  </si>
  <si>
    <t xml:space="preserve">INDIKÁTOR VÁLLALÁSOK </t>
  </si>
  <si>
    <t xml:space="preserve">ÜTEMEZÉS  </t>
  </si>
  <si>
    <t>FORRÁSKERET ALLOKÁCIÓ 1.</t>
  </si>
  <si>
    <t>FORRÁSKERET ALLOKÁCIÓ 2.</t>
  </si>
  <si>
    <t>1né</t>
  </si>
  <si>
    <t>2.né</t>
  </si>
  <si>
    <t>3.né</t>
  </si>
  <si>
    <t>4.né</t>
  </si>
  <si>
    <t>1 fé</t>
  </si>
  <si>
    <t>2.fé</t>
  </si>
  <si>
    <t xml:space="preserve">intézkedésre eső összeg </t>
  </si>
  <si>
    <t>1. Térségi gazdasági környezet fejlesztése a foglalkoztatás elősegítésére</t>
  </si>
  <si>
    <t>2. Vállalkozásbarát, népességmegtartó településfejlesztés</t>
  </si>
  <si>
    <t>3. Alacsony széndioxid kibocsátású gazdaságra való áttérés kiemelten a városi területeken</t>
  </si>
  <si>
    <t>4. A helyi közösségi szolgáltatások  fejlesztése és a társadalmi együttműködés erősítése</t>
  </si>
  <si>
    <t>5. Megyei és helyi emberi erőforrás fejlesztések, foglalkoztatás-ösztönzés  és társadalmi együttműködés</t>
  </si>
  <si>
    <t>1.1. Helyi gazdasági infrastruktúra fejlesztése</t>
  </si>
  <si>
    <t>1.2. Társadalmi és környezeti szempontból fenntartható turizmusfejlesztés</t>
  </si>
  <si>
    <t>1.3. A gazdaságfejlesztést és a munkaerő mobilitás ösztönzését szolgáló közlekedésfejlesztés</t>
  </si>
  <si>
    <t>1.4. A foglalkoztatás segítése és az életminőség javítása családbarát, munkába állást segítő intézmények, közszolgáltatások fejlesztésével</t>
  </si>
  <si>
    <t>2.1. Gazdaságélénkítő és népességmegtartó településfejlesztés</t>
  </si>
  <si>
    <t>3.1. Fenntartható települési közlekedésfejlesztés</t>
  </si>
  <si>
    <t>3.2. Önkormányzatok energiahatékonyságának és a megújuló energia-felhasználás arányának növelése</t>
  </si>
  <si>
    <t>4.1. Egészségügyi alapellátás infrastrukturális fejlesztése</t>
  </si>
  <si>
    <t>4.2. A szociális alapszolgáltatások infrastruktúrájának bővítése, fejlesztése</t>
  </si>
  <si>
    <t>4.3. Leromlott városi területek rehabilitációja</t>
  </si>
  <si>
    <t>5.1. Foglalkoztatás-növelést célzó megyei és helyi foglalkoztatási együttműködések (paktumok)</t>
  </si>
  <si>
    <t xml:space="preserve">5.2. A társadalmi együttműködés erősítését szolgáló helyi szintű komplex programok </t>
  </si>
  <si>
    <t>5.3. Helyi közösségi programok megvalósítása</t>
  </si>
  <si>
    <t xml:space="preserve">TOP prioritások  </t>
  </si>
  <si>
    <t>TOP prioritások intézkedései</t>
  </si>
  <si>
    <t>Prioritások közötti forrásmegosztás % megoszlása</t>
  </si>
  <si>
    <t xml:space="preserve">TOP prioritások közötti forrásmegosztás (Mrd Ft) </t>
  </si>
  <si>
    <t xml:space="preserve">Az egyes TOP prioritásokon belüli intézkedések közötti forrásmegoszlás (Mrd Ft) </t>
  </si>
  <si>
    <t>Az egyes TOP prioritásokon belül az intézkedések közötti forrásmegoszlás (%)</t>
  </si>
  <si>
    <t>Az egyes TOP prioritásokon belül az intézkedések közötti saját igényeken alapuló forrásmegoszlás (%)</t>
  </si>
  <si>
    <t>A megye forráskeretének megoszlása TOP prioritások között (Mrd Ft)</t>
  </si>
  <si>
    <t>A megye TOP forráskeretének megoszása prioritásonként és intézedésenként a TOP belső arányok szerint  (Mrd Ft)</t>
  </si>
  <si>
    <t>Ellenőrzés</t>
  </si>
  <si>
    <t>Az egyes TOP prioritásokon belül az intézkedések közötti saját igényeken alapuló forrásmegoszlás (Mrd Ft)</t>
  </si>
  <si>
    <t xml:space="preserve">Ellenőrzés </t>
  </si>
  <si>
    <t xml:space="preserve">nem értelmezhető </t>
  </si>
  <si>
    <t xml:space="preserve">Megye neve: </t>
  </si>
  <si>
    <t xml:space="preserve">Megye ITP neve: </t>
  </si>
  <si>
    <t>Megye forráskeret (Mrd Ft):</t>
  </si>
  <si>
    <t xml:space="preserve">Kérjük, saját igényei szerint módosítsa a prioritásokon belüli belső arányokat. </t>
  </si>
  <si>
    <t xml:space="preserve">Fejlesztési cél </t>
  </si>
  <si>
    <t xml:space="preserve">Földrajzi célterület </t>
  </si>
  <si>
    <t xml:space="preserve">Minden megyén belüli jogosult számára pályázható  </t>
  </si>
  <si>
    <t>3.1. Fenntartható települési közlekedés-fejlesztés</t>
  </si>
  <si>
    <t xml:space="preserve">Minden, megyén belüli jogosult számára pályázható  </t>
  </si>
  <si>
    <t xml:space="preserve">Ellenőrzés: </t>
  </si>
  <si>
    <t xml:space="preserve">Prioritáson belüli intézkedésenkénti forrásmegosztás (1 munkalap adatai) </t>
  </si>
  <si>
    <t xml:space="preserve">Elenőrzés </t>
  </si>
  <si>
    <t>1.A</t>
  </si>
  <si>
    <t>1.B</t>
  </si>
  <si>
    <t>1.C</t>
  </si>
  <si>
    <t>1.D</t>
  </si>
  <si>
    <t>2.A</t>
  </si>
  <si>
    <t>3.A</t>
  </si>
  <si>
    <t>3.B</t>
  </si>
  <si>
    <t>4.A</t>
  </si>
  <si>
    <t>4.B</t>
  </si>
  <si>
    <t>5.A</t>
  </si>
  <si>
    <t>5.B/5.C</t>
  </si>
  <si>
    <r>
      <t>tonna CO</t>
    </r>
    <r>
      <rPr>
        <vertAlign val="subscript"/>
        <sz val="9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 xml:space="preserve"> egyenérték</t>
    </r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</si>
  <si>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</si>
  <si>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szám</t>
  </si>
  <si>
    <t xml:space="preserve">Intékedések </t>
  </si>
  <si>
    <t xml:space="preserve">Prioritás </t>
  </si>
  <si>
    <t xml:space="preserve">Minden adat automatikusan megjelenik az 1 és 2. munkalapról </t>
  </si>
  <si>
    <t xml:space="preserve">TOP szerint </t>
  </si>
  <si>
    <t xml:space="preserve">Saját igények szerint </t>
  </si>
  <si>
    <t xml:space="preserve">A megye  által vállalt célérték ITP (2018) - ahol releváns </t>
  </si>
  <si>
    <t>Prioritás</t>
  </si>
  <si>
    <t>Intézkedések</t>
  </si>
  <si>
    <t>Eltérés magyarázata</t>
  </si>
  <si>
    <t>4. A helyi közösségi szolgáltatások fejlesztése és a társadalmi együttműködés erősítése</t>
  </si>
  <si>
    <t>5. Megyei és helyi emberi erőforrás fejlesztések, foglalkoztatás ösztönzés és társadalmi együttműködés</t>
  </si>
  <si>
    <t>Újonnan létrehozott, 3-6 éves gyermekek elhelyezését biztosító férőhelyek száma</t>
  </si>
  <si>
    <t>Fejlesztett, 3-6 éves gyermekek elhelyezését biztosító férőhelyek száma</t>
  </si>
  <si>
    <t xml:space="preserve">A helyi társadalmi akciókba bevonás érdekében elért hátrányos helyzetű személyek száma  </t>
  </si>
  <si>
    <t>Kedvezményezetti csoport</t>
  </si>
  <si>
    <t>Teljes TOP keretösszeg (megyék együtt) (Mrd Ft)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</si>
  <si>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ITP excel fájl összes munkalapja összefügg. Minden munkalapon csak a sárgával jelölt cellákat kell kitölteni vagy módosítani. A táblázat további elemei (beleértve a diagramokat is) a bevitt adatoknak megfelelően változnak. Kérjük, az R,S,T oszlopokban található táblázatban adjon intézkedésenként magyarázatot az adott belső arány megváltoztatására.
</t>
    </r>
    <r>
      <rPr>
        <b/>
        <sz val="11"/>
        <rFont val="Calibri"/>
        <family val="2"/>
        <charset val="238"/>
      </rPr>
      <t>Kérjük, a piros keretben lévő adattartalmat, a magyarázó táblát és a diagramot másolja be az ITP dokumentum megfelelő fejezetébe kép formátumban.</t>
    </r>
    <r>
      <rPr>
        <sz val="11"/>
        <rFont val="Calibri"/>
        <family val="2"/>
        <charset val="238"/>
      </rPr>
      <t xml:space="preserve"> </t>
    </r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</si>
  <si>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előző munkalapon meghatározott intézkedésenkénti forráskeret felhasználását tovább bonthatja. Ezzel biztosítja, hogy a kereten belül egy adott támogatási összeg egy bizonyos célra legyen felhasználva. Ennek megfelelően lehetősége van a forrásfelhasználási  módok közötti %-os arányokat saját igényeinek megfelelően változtatni. Csak a sárga mezők adatait tudja módosítani! A táblázatban példák találhatók, amelyekre a diagramok elkészülhettek. A diagramok követik a változásokat.
</t>
    </r>
    <r>
      <rPr>
        <b/>
        <sz val="11"/>
        <rFont val="Calibri"/>
        <family val="2"/>
        <charset val="238"/>
      </rPr>
      <t xml:space="preserve">Kérjük az adatbevitelt követően automatikusan elkészülő diagramokat illessze be az ITP dokumentum 3. fejezetébe, kép formátumban. </t>
    </r>
  </si>
  <si>
    <t>Újonnan létrehozott, 0-3 éves gyermekek elhelyezését biztosító férőhelyek száma</t>
  </si>
  <si>
    <t xml:space="preserve">TOP megyei forráskeret prioritásonként és intézkedésenként  </t>
  </si>
  <si>
    <t xml:space="preserve">A megye intézkedésekre  eső választott   forráskerete </t>
  </si>
  <si>
    <t>A megye választott intézkedésenkénti forráskeretei alapján számított indikátorértékei</t>
  </si>
  <si>
    <t xml:space="preserve">TOP forrás-arányos indkátorértékek </t>
  </si>
  <si>
    <t xml:space="preserve">A megye indikátorvállalása </t>
  </si>
  <si>
    <t>Prioritások (szumma)</t>
  </si>
  <si>
    <t>Intézkedések (szumma)</t>
  </si>
  <si>
    <t xml:space="preserve">A  megye aránya a  TOP szintű intézkedésre eső teljes keretösszegből   </t>
  </si>
  <si>
    <t xml:space="preserve">A megye keretösszege prioritásonként és intézkedésenként   </t>
  </si>
  <si>
    <t>Eltérések magyarázata</t>
  </si>
  <si>
    <t xml:space="preserve">Arány a megye  intézkedé-senkénti választott  forráskeretei alapján 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</si>
  <si>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 célérték reális meghatározásában segít, ha a területi szereplő a TOP teljes megyei forráskeretéből való saját részesedését vetíti a TOP indikátor célértékére.  A segítő számításhoz a táblázat az 1. munkalap adatait használja. A forrásarányos célérték egy iránymutatás, ettől eltérő vállalás lehetséges. 
</t>
    </r>
    <r>
      <rPr>
        <b/>
        <sz val="11"/>
        <rFont val="Calibri"/>
        <family val="2"/>
        <charset val="238"/>
      </rPr>
      <t>Kérjük, a munkalapot illessze be az ITP dokumentum 4. fejezetébe, kép formátumban.</t>
    </r>
    <r>
      <rPr>
        <sz val="11"/>
        <rFont val="Calibri"/>
        <family val="2"/>
        <charset val="238"/>
      </rPr>
      <t xml:space="preserve"> </t>
    </r>
  </si>
  <si>
    <t xml:space="preserve">Fejér megye </t>
  </si>
  <si>
    <t>Előzetesen felmért igények alapján.</t>
  </si>
  <si>
    <t>alacsony támogatás intenzitás/önerőképesség/ITP-t megalapozó fejlesztési igények</t>
  </si>
  <si>
    <t xml:space="preserve">az IPT-t megalapozó fejlesztési igények nagysága </t>
  </si>
  <si>
    <t>az IPT-t megalapozó fejlesztési igények nagysága/akcióterület kijelölési problémái</t>
  </si>
  <si>
    <t>Fejér megyei Integrált Területi Program</t>
  </si>
  <si>
    <t>A területi szereplők saját igényének összesítése alapján az RFP IH által kialakított optimum szerinti összeg.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</si>
</sst>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0.000"/>
  </numFmts>
  <fonts count="28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vertAlign val="subscript"/>
      <sz val="9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10" fontId="11" fillId="6" borderId="1" xfId="0" applyNumberFormat="1" applyFont="1" applyFill="1" applyBorder="1" applyAlignment="1">
      <alignment vertical="center" wrapText="1"/>
    </xf>
    <xf numFmtId="10" fontId="0" fillId="4" borderId="1" xfId="0" applyNumberFormat="1" applyFill="1" applyBorder="1" applyAlignment="1">
      <alignment horizontal="center" vertical="center" wrapText="1"/>
    </xf>
    <xf numFmtId="10" fontId="0" fillId="7" borderId="1" xfId="0" applyNumberForma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9" fontId="8" fillId="9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43" fontId="13" fillId="8" borderId="1" xfId="1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10" borderId="1" xfId="0" applyNumberFormat="1" applyFill="1" applyBorder="1"/>
    <xf numFmtId="0" fontId="0" fillId="10" borderId="1" xfId="0" applyNumberFormat="1" applyFill="1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0" fontId="0" fillId="0" borderId="0" xfId="0" applyNumberFormat="1" applyFill="1" applyBorder="1"/>
    <xf numFmtId="10" fontId="0" fillId="0" borderId="0" xfId="0" applyNumberFormat="1" applyBorder="1"/>
    <xf numFmtId="0" fontId="0" fillId="10" borderId="0" xfId="0" applyFill="1" applyBorder="1"/>
    <xf numFmtId="0" fontId="0" fillId="10" borderId="1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43" fontId="14" fillId="11" borderId="1" xfId="1" applyNumberFormat="1" applyFont="1" applyFill="1" applyBorder="1" applyAlignment="1">
      <alignment horizontal="center" vertical="center" wrapText="1"/>
    </xf>
    <xf numFmtId="0" fontId="0" fillId="10" borderId="2" xfId="0" applyFill="1" applyBorder="1"/>
    <xf numFmtId="164" fontId="0" fillId="10" borderId="2" xfId="0" applyNumberForma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0" fillId="9" borderId="1" xfId="0" applyNumberFormat="1" applyFill="1" applyBorder="1" applyAlignment="1">
      <alignment horizontal="center" vertical="center"/>
    </xf>
    <xf numFmtId="10" fontId="0" fillId="9" borderId="1" xfId="0" applyNumberFormat="1" applyFill="1" applyBorder="1"/>
    <xf numFmtId="0" fontId="8" fillId="11" borderId="1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0" fillId="10" borderId="0" xfId="0" applyFill="1"/>
    <xf numFmtId="43" fontId="14" fillId="10" borderId="1" xfId="1" applyNumberFormat="1" applyFont="1" applyFill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43" fontId="13" fillId="2" borderId="2" xfId="1" applyNumberFormat="1" applyFont="1" applyFill="1" applyBorder="1" applyAlignment="1">
      <alignment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 vertical="center" wrapText="1"/>
    </xf>
    <xf numFmtId="43" fontId="13" fillId="2" borderId="1" xfId="1" applyNumberFormat="1" applyFont="1" applyFill="1" applyBorder="1" applyAlignment="1">
      <alignment vertical="center" wrapText="1"/>
    </xf>
    <xf numFmtId="164" fontId="8" fillId="11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0" fillId="11" borderId="1" xfId="0" applyNumberFormat="1" applyFill="1" applyBorder="1" applyAlignment="1">
      <alignment horizontal="center" vertical="center"/>
    </xf>
    <xf numFmtId="43" fontId="13" fillId="2" borderId="6" xfId="1" applyNumberFormat="1" applyFont="1" applyFill="1" applyBorder="1" applyAlignment="1">
      <alignment vertical="center" wrapText="1"/>
    </xf>
    <xf numFmtId="43" fontId="13" fillId="2" borderId="1" xfId="1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16" fillId="2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/>
    <xf numFmtId="0" fontId="8" fillId="11" borderId="1" xfId="0" applyFont="1" applyFill="1" applyBorder="1" applyAlignment="1">
      <alignment horizontal="center" vertical="center" wrapText="1"/>
    </xf>
    <xf numFmtId="10" fontId="0" fillId="11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center" vertical="center"/>
    </xf>
    <xf numFmtId="10" fontId="17" fillId="10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12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/>
    </xf>
    <xf numFmtId="0" fontId="19" fillId="13" borderId="8" xfId="0" applyFont="1" applyFill="1" applyBorder="1" applyAlignment="1">
      <alignment horizontal="center" vertical="center" wrapText="1"/>
    </xf>
    <xf numFmtId="0" fontId="19" fillId="13" borderId="22" xfId="0" applyFont="1" applyFill="1" applyBorder="1" applyAlignment="1">
      <alignment horizontal="center" vertical="center" wrapText="1"/>
    </xf>
    <xf numFmtId="0" fontId="20" fillId="14" borderId="9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wrapText="1"/>
    </xf>
    <xf numFmtId="0" fontId="10" fillId="1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2" fillId="15" borderId="1" xfId="0" applyNumberFormat="1" applyFont="1" applyFill="1" applyBorder="1" applyAlignment="1">
      <alignment horizontal="center" vertical="center"/>
    </xf>
    <xf numFmtId="164" fontId="22" fillId="15" borderId="1" xfId="0" applyNumberFormat="1" applyFont="1" applyFill="1" applyBorder="1" applyAlignment="1">
      <alignment horizontal="center" vertical="center" wrapText="1"/>
    </xf>
    <xf numFmtId="10" fontId="0" fillId="10" borderId="11" xfId="0" applyNumberFormat="1" applyFill="1" applyBorder="1"/>
    <xf numFmtId="10" fontId="17" fillId="0" borderId="23" xfId="0" applyNumberFormat="1" applyFont="1" applyBorder="1" applyAlignment="1">
      <alignment horizontal="center" vertical="center"/>
    </xf>
    <xf numFmtId="10" fontId="17" fillId="0" borderId="24" xfId="0" applyNumberFormat="1" applyFont="1" applyBorder="1" applyAlignment="1">
      <alignment horizontal="center" vertical="center"/>
    </xf>
    <xf numFmtId="164" fontId="22" fillId="15" borderId="25" xfId="0" applyNumberFormat="1" applyFont="1" applyFill="1" applyBorder="1" applyAlignment="1">
      <alignment horizontal="center" vertical="center"/>
    </xf>
    <xf numFmtId="164" fontId="22" fillId="15" borderId="26" xfId="0" applyNumberFormat="1" applyFont="1" applyFill="1" applyBorder="1" applyAlignment="1">
      <alignment horizontal="center" vertical="center"/>
    </xf>
    <xf numFmtId="164" fontId="22" fillId="15" borderId="27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0" fillId="3" borderId="0" xfId="0" applyFill="1" applyBorder="1"/>
    <xf numFmtId="0" fontId="0" fillId="3" borderId="12" xfId="0" applyFill="1" applyBorder="1"/>
    <xf numFmtId="0" fontId="8" fillId="16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0" fontId="0" fillId="4" borderId="3" xfId="0" applyNumberForma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0" fillId="3" borderId="4" xfId="0" applyFill="1" applyBorder="1"/>
    <xf numFmtId="0" fontId="0" fillId="3" borderId="0" xfId="0" applyFill="1" applyBorder="1" applyAlignment="1">
      <alignment horizontal="center" vertical="center"/>
    </xf>
    <xf numFmtId="10" fontId="17" fillId="3" borderId="0" xfId="0" applyNumberFormat="1" applyFont="1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17" fillId="3" borderId="0" xfId="0" applyFont="1" applyFill="1" applyBorder="1"/>
    <xf numFmtId="10" fontId="0" fillId="3" borderId="0" xfId="0" applyNumberFormat="1" applyFill="1" applyBorder="1"/>
    <xf numFmtId="0" fontId="0" fillId="3" borderId="14" xfId="0" applyFill="1" applyBorder="1"/>
    <xf numFmtId="0" fontId="9" fillId="8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0" fontId="12" fillId="8" borderId="1" xfId="0" applyNumberFormat="1" applyFont="1" applyFill="1" applyBorder="1" applyAlignment="1">
      <alignment horizontal="center" vertical="center" wrapText="1"/>
    </xf>
    <xf numFmtId="10" fontId="8" fillId="8" borderId="1" xfId="0" applyNumberFormat="1" applyFont="1" applyFill="1" applyBorder="1" applyAlignment="1">
      <alignment horizontal="center" vertical="center" wrapText="1"/>
    </xf>
    <xf numFmtId="164" fontId="8" fillId="8" borderId="26" xfId="0" applyNumberFormat="1" applyFon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/>
    </xf>
    <xf numFmtId="0" fontId="0" fillId="10" borderId="1" xfId="0" applyFill="1" applyBorder="1"/>
    <xf numFmtId="10" fontId="17" fillId="10" borderId="1" xfId="0" applyNumberFormat="1" applyFon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4" fontId="9" fillId="8" borderId="28" xfId="0" applyNumberFormat="1" applyFont="1" applyFill="1" applyBorder="1" applyAlignment="1">
      <alignment horizontal="center" vertical="center" wrapText="1"/>
    </xf>
    <xf numFmtId="10" fontId="17" fillId="0" borderId="23" xfId="0" applyNumberFormat="1" applyFont="1" applyBorder="1" applyAlignment="1">
      <alignment horizontal="center" vertical="center" wrapText="1"/>
    </xf>
    <xf numFmtId="0" fontId="8" fillId="8" borderId="29" xfId="0" applyNumberFormat="1" applyFont="1" applyFill="1" applyBorder="1" applyAlignment="1">
      <alignment horizontal="center" vertical="center" wrapText="1"/>
    </xf>
    <xf numFmtId="164" fontId="9" fillId="8" borderId="29" xfId="0" applyNumberFormat="1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7" fillId="10" borderId="1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/>
    <xf numFmtId="0" fontId="8" fillId="3" borderId="5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10" borderId="1" xfId="0" applyNumberFormat="1" applyFill="1" applyBorder="1"/>
    <xf numFmtId="9" fontId="0" fillId="10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10" borderId="1" xfId="0" applyNumberFormat="1" applyFill="1" applyBorder="1" applyAlignment="1">
      <alignment horizontal="center" vertical="center"/>
    </xf>
    <xf numFmtId="0" fontId="0" fillId="0" borderId="11" xfId="0" applyBorder="1"/>
    <xf numFmtId="43" fontId="13" fillId="11" borderId="1" xfId="1" applyNumberFormat="1" applyFont="1" applyFill="1" applyBorder="1" applyAlignment="1">
      <alignment horizontal="center" vertical="center" wrapText="1"/>
    </xf>
    <xf numFmtId="10" fontId="0" fillId="9" borderId="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0" fillId="0" borderId="15" xfId="0" applyFill="1" applyBorder="1"/>
    <xf numFmtId="0" fontId="0" fillId="0" borderId="13" xfId="0" applyFill="1" applyBorder="1"/>
    <xf numFmtId="0" fontId="0" fillId="0" borderId="13" xfId="0" applyBorder="1"/>
    <xf numFmtId="43" fontId="13" fillId="8" borderId="1" xfId="1" applyNumberFormat="1" applyFont="1" applyFill="1" applyBorder="1" applyAlignment="1">
      <alignment vertical="center" wrapText="1"/>
    </xf>
    <xf numFmtId="0" fontId="14" fillId="11" borderId="1" xfId="1" applyNumberFormat="1" applyFont="1" applyFill="1" applyBorder="1" applyAlignment="1">
      <alignment horizontal="center" vertical="center" wrapText="1"/>
    </xf>
    <xf numFmtId="0" fontId="0" fillId="5" borderId="1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8" fillId="16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10" fontId="0" fillId="3" borderId="12" xfId="0" applyNumberFormat="1" applyFill="1" applyBorder="1"/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5" xfId="0" applyFont="1" applyFill="1" applyBorder="1"/>
    <xf numFmtId="164" fontId="17" fillId="0" borderId="1" xfId="0" applyNumberFormat="1" applyFont="1" applyBorder="1" applyAlignment="1">
      <alignment horizontal="center" vertical="center"/>
    </xf>
    <xf numFmtId="164" fontId="0" fillId="15" borderId="1" xfId="0" applyNumberForma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15" borderId="6" xfId="0" applyNumberFormat="1" applyFill="1" applyBorder="1" applyAlignment="1">
      <alignment vertical="center"/>
    </xf>
    <xf numFmtId="164" fontId="0" fillId="15" borderId="16" xfId="0" applyNumberFormat="1" applyFill="1" applyBorder="1" applyAlignment="1">
      <alignment vertical="center"/>
    </xf>
    <xf numFmtId="164" fontId="0" fillId="15" borderId="2" xfId="0" applyNumberForma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8" fillId="8" borderId="1" xfId="0" applyNumberFormat="1" applyFont="1" applyFill="1" applyBorder="1" applyAlignment="1">
      <alignment horizontal="center" vertical="center"/>
    </xf>
    <xf numFmtId="10" fontId="8" fillId="8" borderId="1" xfId="0" applyNumberFormat="1" applyFont="1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0" fontId="8" fillId="19" borderId="1" xfId="0" applyNumberFormat="1" applyFont="1" applyFill="1" applyBorder="1" applyAlignment="1">
      <alignment horizontal="center" vertical="center"/>
    </xf>
    <xf numFmtId="2" fontId="12" fillId="20" borderId="1" xfId="0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/>
    </xf>
    <xf numFmtId="2" fontId="0" fillId="19" borderId="1" xfId="0" applyNumberFormat="1" applyFill="1" applyBorder="1" applyAlignment="1">
      <alignment horizontal="center" vertical="center"/>
    </xf>
    <xf numFmtId="0" fontId="8" fillId="8" borderId="1" xfId="0" applyFont="1" applyFill="1" applyBorder="1"/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/>
    <xf numFmtId="0" fontId="27" fillId="5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2" fontId="0" fillId="19" borderId="11" xfId="0" applyNumberFormat="1" applyFill="1" applyBorder="1" applyAlignment="1">
      <alignment horizontal="center" vertical="center"/>
    </xf>
    <xf numFmtId="10" fontId="8" fillId="19" borderId="1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2" fontId="0" fillId="8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19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10" fontId="0" fillId="21" borderId="1" xfId="0" applyNumberFormat="1" applyFill="1" applyBorder="1" applyAlignment="1">
      <alignment horizontal="center" vertical="center" wrapText="1"/>
    </xf>
    <xf numFmtId="0" fontId="0" fillId="21" borderId="1" xfId="0" applyFill="1" applyBorder="1" applyAlignment="1">
      <alignment vertical="center" wrapText="1"/>
    </xf>
    <xf numFmtId="0" fontId="0" fillId="9" borderId="1" xfId="0" applyFill="1" applyBorder="1" applyAlignment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vertical="center"/>
    </xf>
    <xf numFmtId="0" fontId="0" fillId="9" borderId="1" xfId="0" applyFill="1" applyBorder="1" applyAlignment="1" applyProtection="1">
      <alignment vertical="center" wrapText="1"/>
    </xf>
    <xf numFmtId="10" fontId="17" fillId="9" borderId="1" xfId="0" applyNumberFormat="1" applyFont="1" applyFill="1" applyBorder="1" applyAlignment="1" applyProtection="1">
      <alignment horizontal="center" vertical="center" wrapText="1"/>
    </xf>
    <xf numFmtId="10" fontId="17" fillId="9" borderId="1" xfId="0" applyNumberFormat="1" applyFont="1" applyFill="1" applyBorder="1" applyAlignment="1" applyProtection="1">
      <alignment horizontal="center" vertical="center"/>
    </xf>
    <xf numFmtId="10" fontId="17" fillId="9" borderId="25" xfId="0" applyNumberFormat="1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vertical="center"/>
    </xf>
    <xf numFmtId="0" fontId="19" fillId="9" borderId="8" xfId="0" applyFont="1" applyFill="1" applyBorder="1" applyAlignment="1" applyProtection="1">
      <alignment vertical="center" wrapText="1"/>
    </xf>
    <xf numFmtId="0" fontId="16" fillId="9" borderId="8" xfId="0" applyFont="1" applyFill="1" applyBorder="1" applyAlignment="1" applyProtection="1">
      <alignment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43" fontId="13" fillId="8" borderId="1" xfId="1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10" fillId="12" borderId="18" xfId="0" applyFont="1" applyFill="1" applyBorder="1" applyAlignment="1">
      <alignment horizontal="left" vertical="center" wrapText="1"/>
    </xf>
    <xf numFmtId="0" fontId="10" fillId="12" borderId="19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10" fontId="8" fillId="10" borderId="11" xfId="0" applyNumberFormat="1" applyFont="1" applyFill="1" applyBorder="1" applyAlignment="1">
      <alignment horizontal="center" vertical="center"/>
    </xf>
    <xf numFmtId="10" fontId="8" fillId="10" borderId="1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vertical="center" wrapText="1"/>
    </xf>
    <xf numFmtId="0" fontId="0" fillId="0" borderId="16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'1.) Megye_ITP_3. fejezet'!$B$31</c:f>
              <c:strCache>
                <c:ptCount val="1"/>
                <c:pt idx="0">
                  <c:v>TOP szerint </c:v>
                </c:pt>
              </c:strCache>
            </c:strRef>
          </c:tx>
          <c:cat>
            <c:strRef>
              <c:f>'1.) Megye_ITP_3. fejezet'!$C$30:$O$30</c:f>
              <c:strCache>
                <c:ptCount val="13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  <c:pt idx="4">
                  <c:v>2.1. Gazdaságélénkítő és népességmegtartó településfejlesztés</c:v>
                </c:pt>
                <c:pt idx="5">
                  <c:v>3.1. Fenntartható települési közlekedésfejlesztés</c:v>
                </c:pt>
                <c:pt idx="6">
                  <c:v>3.2. Önkormányzatok energiahatékonyságának és a megújuló energia-felhasználás arányának növelése</c:v>
                </c:pt>
                <c:pt idx="7">
                  <c:v>4.1. Egészségügyi alapellátás infrastrukturális fejlesztése</c:v>
                </c:pt>
                <c:pt idx="8">
                  <c:v>4.2. A szociális alapszolgáltatások infrastruktúrájának bővítése, fejlesztése</c:v>
                </c:pt>
                <c:pt idx="9">
                  <c:v>4.3. Leromlott városi területek rehabilitációja</c:v>
                </c:pt>
                <c:pt idx="10">
                  <c:v>5.1. Foglalkoztatás-növelést célzó megyei és helyi foglalkoztatási együttműködések (paktumok)</c:v>
                </c:pt>
                <c:pt idx="11">
                  <c:v>5.2. A társadalmi együttműködés erősítését szolgáló helyi szintű komplex programok </c:v>
                </c:pt>
                <c:pt idx="12">
                  <c:v>5.3. Helyi közösségi programok megvalósítása</c:v>
                </c:pt>
              </c:strCache>
            </c:strRef>
          </c:cat>
          <c:val>
            <c:numRef>
              <c:f>'1.) Megye_ITP_3. fejezet'!$C$31:$O$31</c:f>
              <c:numCache>
                <c:formatCode>0.00%</c:formatCode>
                <c:ptCount val="13"/>
                <c:pt idx="0">
                  <c:v>0.38315854591287296</c:v>
                </c:pt>
                <c:pt idx="1">
                  <c:v>0.2389953208004677</c:v>
                </c:pt>
                <c:pt idx="2">
                  <c:v>0.17130470715911708</c:v>
                </c:pt>
                <c:pt idx="3">
                  <c:v>0.206541426127542</c:v>
                </c:pt>
                <c:pt idx="4">
                  <c:v>1</c:v>
                </c:pt>
                <c:pt idx="5">
                  <c:v>0.37453259807746886</c:v>
                </c:pt>
                <c:pt idx="6">
                  <c:v>0.62546740192253114</c:v>
                </c:pt>
                <c:pt idx="7">
                  <c:v>0.34822621282994881</c:v>
                </c:pt>
                <c:pt idx="8">
                  <c:v>0.27666222568097965</c:v>
                </c:pt>
                <c:pt idx="9">
                  <c:v>0.3751115614890716</c:v>
                </c:pt>
                <c:pt idx="10">
                  <c:v>0.73887939295557825</c:v>
                </c:pt>
                <c:pt idx="11">
                  <c:v>9.6132534846162881E-2</c:v>
                </c:pt>
                <c:pt idx="12">
                  <c:v>0.16498807219825892</c:v>
                </c:pt>
              </c:numCache>
            </c:numRef>
          </c:val>
        </c:ser>
        <c:ser>
          <c:idx val="1"/>
          <c:order val="1"/>
          <c:tx>
            <c:strRef>
              <c:f>'1.) Megye_ITP_3. fejezet'!$B$32</c:f>
              <c:strCache>
                <c:ptCount val="1"/>
                <c:pt idx="0">
                  <c:v>Saját igények szerint </c:v>
                </c:pt>
              </c:strCache>
            </c:strRef>
          </c:tx>
          <c:cat>
            <c:strRef>
              <c:f>'1.) Megye_ITP_3. fejezet'!$C$30:$O$30</c:f>
              <c:strCache>
                <c:ptCount val="13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  <c:pt idx="4">
                  <c:v>2.1. Gazdaságélénkítő és népességmegtartó településfejlesztés</c:v>
                </c:pt>
                <c:pt idx="5">
                  <c:v>3.1. Fenntartható települési közlekedésfejlesztés</c:v>
                </c:pt>
                <c:pt idx="6">
                  <c:v>3.2. Önkormányzatok energiahatékonyságának és a megújuló energia-felhasználás arányának növelése</c:v>
                </c:pt>
                <c:pt idx="7">
                  <c:v>4.1. Egészségügyi alapellátás infrastrukturális fejlesztése</c:v>
                </c:pt>
                <c:pt idx="8">
                  <c:v>4.2. A szociális alapszolgáltatások infrastruktúrájának bővítése, fejlesztése</c:v>
                </c:pt>
                <c:pt idx="9">
                  <c:v>4.3. Leromlott városi területek rehabilitációja</c:v>
                </c:pt>
                <c:pt idx="10">
                  <c:v>5.1. Foglalkoztatás-növelést célzó megyei és helyi foglalkoztatási együttműködések (paktumok)</c:v>
                </c:pt>
                <c:pt idx="11">
                  <c:v>5.2. A társadalmi együttműködés erősítését szolgáló helyi szintű komplex programok </c:v>
                </c:pt>
                <c:pt idx="12">
                  <c:v>5.3. Helyi közösségi programok megvalósítása</c:v>
                </c:pt>
              </c:strCache>
            </c:strRef>
          </c:cat>
          <c:val>
            <c:numRef>
              <c:f>'1.) Megye_ITP_3. fejezet'!$C$32:$O$32</c:f>
              <c:numCache>
                <c:formatCode>0.00%</c:formatCode>
                <c:ptCount val="13"/>
                <c:pt idx="0">
                  <c:v>0.34575</c:v>
                </c:pt>
                <c:pt idx="1">
                  <c:v>0.22659000000000001</c:v>
                </c:pt>
                <c:pt idx="2">
                  <c:v>0.17129</c:v>
                </c:pt>
                <c:pt idx="3">
                  <c:v>0.2049</c:v>
                </c:pt>
                <c:pt idx="4">
                  <c:v>1</c:v>
                </c:pt>
                <c:pt idx="5">
                  <c:v>0.3901</c:v>
                </c:pt>
                <c:pt idx="6">
                  <c:v>0.68320000000000003</c:v>
                </c:pt>
                <c:pt idx="7">
                  <c:v>0.43680000000000002</c:v>
                </c:pt>
                <c:pt idx="8">
                  <c:v>0.27760000000000001</c:v>
                </c:pt>
                <c:pt idx="9">
                  <c:v>0.29449999999999998</c:v>
                </c:pt>
                <c:pt idx="10">
                  <c:v>0.73880000000000001</c:v>
                </c:pt>
                <c:pt idx="11">
                  <c:v>9.6100000000000005E-2</c:v>
                </c:pt>
                <c:pt idx="12">
                  <c:v>0.16500000000000001</c:v>
                </c:pt>
              </c:numCache>
            </c:numRef>
          </c:val>
        </c:ser>
        <c:dLbls/>
        <c:shape val="box"/>
        <c:axId val="75387264"/>
        <c:axId val="75388800"/>
        <c:axId val="0"/>
      </c:bar3DChart>
      <c:catAx>
        <c:axId val="75387264"/>
        <c:scaling>
          <c:orientation val="minMax"/>
        </c:scaling>
        <c:axPos val="b"/>
        <c:numFmt formatCode="General" sourceLinked="1"/>
        <c:tickLblPos val="nextTo"/>
        <c:crossAx val="75388800"/>
        <c:crosses val="autoZero"/>
        <c:auto val="1"/>
        <c:lblAlgn val="ctr"/>
        <c:lblOffset val="100"/>
      </c:catAx>
      <c:valAx>
        <c:axId val="75388800"/>
        <c:scaling>
          <c:orientation val="minMax"/>
        </c:scaling>
        <c:axPos val="l"/>
        <c:majorGridlines/>
        <c:numFmt formatCode="0.00%" sourceLinked="1"/>
        <c:tickLblPos val="nextTo"/>
        <c:crossAx val="7538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'2.) Megye_ITP_3.fej. folyt.1.'!$B$57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folyt.1.'!$C$56:$E$56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folyt.1.'!$C$57:$E$57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folyt.1.'!$B$58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folyt.1.'!$C$56:$E$56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folyt.1.'!$C$58:$E$58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folyt.1.'!$B$59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folyt.1.'!$C$56:$E$56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folyt.1.'!$C$59:$E$59</c:f>
              <c:numCache>
                <c:formatCode>0.00%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folyt.1.'!$B$60</c:f>
              <c:strCache>
                <c:ptCount val="1"/>
                <c:pt idx="0">
                  <c:v>Minden, megyén belüli jogosult számára pályázható  </c:v>
                </c:pt>
              </c:strCache>
            </c:strRef>
          </c:tx>
          <c:cat>
            <c:strRef>
              <c:f>'2.) Megye_ITP_3.fej. folyt.1.'!$C$56:$E$56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folyt.1.'!$C$60:$E$60</c:f>
              <c:numCache>
                <c:formatCode>0.00%</c:formatCode>
                <c:ptCount val="3"/>
                <c:pt idx="0">
                  <c:v>0.7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/>
        <c:shape val="box"/>
        <c:axId val="76131712"/>
        <c:axId val="76153984"/>
        <c:axId val="0"/>
      </c:bar3DChart>
      <c:catAx>
        <c:axId val="76131712"/>
        <c:scaling>
          <c:orientation val="minMax"/>
        </c:scaling>
        <c:axPos val="b"/>
        <c:numFmt formatCode="General" sourceLinked="1"/>
        <c:tickLblPos val="nextTo"/>
        <c:crossAx val="76153984"/>
        <c:crosses val="autoZero"/>
        <c:auto val="1"/>
        <c:lblAlgn val="ctr"/>
        <c:lblOffset val="100"/>
      </c:catAx>
      <c:valAx>
        <c:axId val="76153984"/>
        <c:scaling>
          <c:orientation val="minMax"/>
        </c:scaling>
        <c:axPos val="l"/>
        <c:majorGridlines/>
        <c:numFmt formatCode="0%" sourceLinked="1"/>
        <c:tickLblPos val="nextTo"/>
        <c:crossAx val="76131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'2.) Megye_ITP_3.fej. folyt.1.'!$J$57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folyt.1.'!$K$56:$M$56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folyt.1.'!$K$57:$M$57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folyt.1.'!$J$58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folyt.1.'!$K$56:$M$56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folyt.1.'!$K$58:$M$58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folyt.1.'!$J$59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folyt.1.'!$K$56:$M$56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folyt.1.'!$K$59:$M$59</c:f>
              <c:numCache>
                <c:formatCode>General</c:formatCode>
                <c:ptCount val="3"/>
                <c:pt idx="0">
                  <c:v>0.7989700968550143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folyt.1.'!$J$60</c:f>
              <c:strCache>
                <c:ptCount val="1"/>
                <c:pt idx="0">
                  <c:v>Minden, megyén belüli jogosult számára pályázható  </c:v>
                </c:pt>
              </c:strCache>
            </c:strRef>
          </c:tx>
          <c:cat>
            <c:strRef>
              <c:f>'2.) Megye_ITP_3.fej. folyt.1.'!$K$56:$M$56</c:f>
              <c:strCache>
                <c:ptCount val="3"/>
                <c:pt idx="0">
                  <c:v>5.1. Foglalkoztatás-növelést célzó megyei és helyi foglalkoztatási együttműködések (paktumok)</c:v>
                </c:pt>
                <c:pt idx="1">
                  <c:v>5.2. A társadalmi együttműködés erősítését szolgáló helyi szintű komplex programok </c:v>
                </c:pt>
                <c:pt idx="2">
                  <c:v>5.3. Helyi közösségi programok megvalósítása</c:v>
                </c:pt>
              </c:strCache>
            </c:strRef>
          </c:cat>
          <c:val>
            <c:numRef>
              <c:f>'2.) Megye_ITP_3.fej. folyt.1.'!$K$60:$M$60</c:f>
              <c:numCache>
                <c:formatCode>General</c:formatCode>
                <c:ptCount val="3"/>
                <c:pt idx="0">
                  <c:v>1.8642635593283665</c:v>
                </c:pt>
                <c:pt idx="1">
                  <c:v>0.34642224466597576</c:v>
                </c:pt>
                <c:pt idx="2">
                  <c:v>0.59479365629433922</c:v>
                </c:pt>
              </c:numCache>
            </c:numRef>
          </c:val>
        </c:ser>
        <c:dLbls/>
        <c:shape val="box"/>
        <c:axId val="76210944"/>
        <c:axId val="76212480"/>
        <c:axId val="0"/>
      </c:bar3DChart>
      <c:catAx>
        <c:axId val="76210944"/>
        <c:scaling>
          <c:orientation val="minMax"/>
        </c:scaling>
        <c:axPos val="b"/>
        <c:numFmt formatCode="General" sourceLinked="1"/>
        <c:tickLblPos val="nextTo"/>
        <c:crossAx val="76212480"/>
        <c:crosses val="autoZero"/>
        <c:auto val="1"/>
        <c:lblAlgn val="ctr"/>
        <c:lblOffset val="100"/>
      </c:catAx>
      <c:valAx>
        <c:axId val="76212480"/>
        <c:scaling>
          <c:orientation val="minMax"/>
        </c:scaling>
        <c:axPos val="l"/>
        <c:majorGridlines/>
        <c:numFmt formatCode="General" sourceLinked="1"/>
        <c:tickLblPos val="nextTo"/>
        <c:crossAx val="7621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'2.) Megye_ITP_3.fej. folyt.1.'!$B$11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folyt.1.'!$C$10:$F$10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folyt.1.'!$C$11:$F$11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folyt.1.'!$B$12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folyt.1.'!$C$10:$F$10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folyt.1.'!$C$12:$F$12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folyt.1.'!$B$13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folyt.1.'!$C$10:$F$10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folyt.1.'!$C$13:$F$13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folyt.1.'!$B$14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folyt.1.'!$C$10:$F$10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folyt.1.'!$C$14:$F$14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/>
        <c:shape val="box"/>
        <c:axId val="75622656"/>
        <c:axId val="75644928"/>
        <c:axId val="0"/>
      </c:bar3DChart>
      <c:catAx>
        <c:axId val="75622656"/>
        <c:scaling>
          <c:orientation val="minMax"/>
        </c:scaling>
        <c:axPos val="b"/>
        <c:numFmt formatCode="General" sourceLinked="1"/>
        <c:tickLblPos val="nextTo"/>
        <c:crossAx val="75644928"/>
        <c:crosses val="autoZero"/>
        <c:auto val="1"/>
        <c:lblAlgn val="ctr"/>
        <c:lblOffset val="100"/>
      </c:catAx>
      <c:valAx>
        <c:axId val="75644928"/>
        <c:scaling>
          <c:orientation val="minMax"/>
        </c:scaling>
        <c:axPos val="l"/>
        <c:majorGridlines/>
        <c:numFmt formatCode="0%" sourceLinked="1"/>
        <c:tickLblPos val="nextTo"/>
        <c:crossAx val="7562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'2.) Megye_ITP_3.fej. folyt.1.'!$J$11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folyt.1.'!$K$10:$N$10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folyt.1.'!$K$11:$N$11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folyt.1.'!$J$12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folyt.1.'!$K$10:$N$10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folyt.1.'!$K$12:$N$12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folyt.1.'!$J$13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folyt.1.'!$K$10:$N$10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folyt.1.'!$K$13:$N$13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folyt.1.'!$J$14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folyt.1.'!$K$10:$N$10</c:f>
              <c:strCache>
                <c:ptCount val="4"/>
                <c:pt idx="0">
                  <c:v>1.1. Helyi gazdasági infrastruktúra fejlesztése</c:v>
                </c:pt>
                <c:pt idx="1">
                  <c:v>1.2. Társadalmi és környezeti szempontból fenntartható turizmusfejlesztés</c:v>
                </c:pt>
                <c:pt idx="2">
                  <c:v>1.3. A gazdaságfejlesztést és a munkaerő mobilitás ösztönzését szolgáló közlekedésfejlesztés</c:v>
                </c:pt>
                <c:pt idx="3">
                  <c:v>1.4. A foglalkoztatás segítése és az életminőség javítása családbarát, munkába állást segítő intézmények, közszolgáltatások fejlesztésével</c:v>
                </c:pt>
              </c:strCache>
            </c:strRef>
          </c:cat>
          <c:val>
            <c:numRef>
              <c:f>'2.) Megye_ITP_3.fej. folyt.1.'!$K$14:$N$14</c:f>
              <c:numCache>
                <c:formatCode>General</c:formatCode>
                <c:ptCount val="4"/>
                <c:pt idx="0">
                  <c:v>4.1473020208861024</c:v>
                </c:pt>
                <c:pt idx="1">
                  <c:v>2.7179672159438382</c:v>
                </c:pt>
                <c:pt idx="2">
                  <c:v>2.0546387943820115</c:v>
                </c:pt>
                <c:pt idx="3">
                  <c:v>2.4577937355880333</c:v>
                </c:pt>
              </c:numCache>
            </c:numRef>
          </c:val>
        </c:ser>
        <c:dLbls/>
        <c:shape val="box"/>
        <c:axId val="75681152"/>
        <c:axId val="75703424"/>
        <c:axId val="0"/>
      </c:bar3DChart>
      <c:catAx>
        <c:axId val="75681152"/>
        <c:scaling>
          <c:orientation val="minMax"/>
        </c:scaling>
        <c:axPos val="b"/>
        <c:numFmt formatCode="General" sourceLinked="1"/>
        <c:tickLblPos val="nextTo"/>
        <c:crossAx val="75703424"/>
        <c:crosses val="autoZero"/>
        <c:auto val="1"/>
        <c:lblAlgn val="ctr"/>
        <c:lblOffset val="100"/>
      </c:catAx>
      <c:valAx>
        <c:axId val="75703424"/>
        <c:scaling>
          <c:orientation val="minMax"/>
        </c:scaling>
        <c:axPos val="l"/>
        <c:majorGridlines/>
        <c:numFmt formatCode="General" sourceLinked="1"/>
        <c:tickLblPos val="nextTo"/>
        <c:crossAx val="7568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'2.) Megye_ITP_3.fej. folyt.1.'!$B$22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folyt.1.'!$C$21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folyt.1.'!$C$22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folyt.1.'!$B$23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folyt.1.'!$C$21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folyt.1.'!$C$23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folyt.1.'!$B$24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folyt.1.'!$C$21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folyt.1.'!$C$24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folyt.1.'!$B$25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folyt.1.'!$C$21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folyt.1.'!$C$25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/>
        <c:shape val="box"/>
        <c:axId val="75735808"/>
        <c:axId val="75737344"/>
        <c:axId val="0"/>
      </c:bar3DChart>
      <c:catAx>
        <c:axId val="75735808"/>
        <c:scaling>
          <c:orientation val="minMax"/>
        </c:scaling>
        <c:axPos val="b"/>
        <c:numFmt formatCode="General" sourceLinked="1"/>
        <c:tickLblPos val="nextTo"/>
        <c:crossAx val="75737344"/>
        <c:crosses val="autoZero"/>
        <c:auto val="1"/>
        <c:lblAlgn val="ctr"/>
        <c:lblOffset val="100"/>
      </c:catAx>
      <c:valAx>
        <c:axId val="75737344"/>
        <c:scaling>
          <c:orientation val="minMax"/>
        </c:scaling>
        <c:axPos val="l"/>
        <c:majorGridlines/>
        <c:numFmt formatCode="0%" sourceLinked="1"/>
        <c:tickLblPos val="nextTo"/>
        <c:crossAx val="75735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'2.) Megye_ITP_3.fej. folyt.1.'!$J$22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folyt.1.'!$K$21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folyt.1.'!$K$22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folyt.1.'!$J$23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folyt.1.'!$K$21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folyt.1.'!$K$23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folyt.1.'!$J$24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folyt.1.'!$K$21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folyt.1.'!$K$24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folyt.1.'!$J$25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folyt.1.'!$K$21</c:f>
              <c:strCache>
                <c:ptCount val="1"/>
                <c:pt idx="0">
                  <c:v>2.1. Gazdaságélénkítő és népességmegtartó településfejlesztés</c:v>
                </c:pt>
              </c:strCache>
            </c:strRef>
          </c:cat>
          <c:val>
            <c:numRef>
              <c:f>'2.) Megye_ITP_3.fej. folyt.1.'!$K$25</c:f>
              <c:numCache>
                <c:formatCode>0.000</c:formatCode>
                <c:ptCount val="1"/>
                <c:pt idx="0">
                  <c:v>5.9396622408580919</c:v>
                </c:pt>
              </c:numCache>
            </c:numRef>
          </c:val>
        </c:ser>
        <c:dLbls/>
        <c:shape val="box"/>
        <c:axId val="75806592"/>
        <c:axId val="75808128"/>
        <c:axId val="0"/>
      </c:bar3DChart>
      <c:catAx>
        <c:axId val="75806592"/>
        <c:scaling>
          <c:orientation val="minMax"/>
        </c:scaling>
        <c:axPos val="b"/>
        <c:numFmt formatCode="General" sourceLinked="1"/>
        <c:tickLblPos val="nextTo"/>
        <c:crossAx val="75808128"/>
        <c:crosses val="autoZero"/>
        <c:auto val="1"/>
        <c:lblAlgn val="ctr"/>
        <c:lblOffset val="100"/>
      </c:catAx>
      <c:valAx>
        <c:axId val="75808128"/>
        <c:scaling>
          <c:orientation val="minMax"/>
        </c:scaling>
        <c:axPos val="l"/>
        <c:majorGridlines/>
        <c:numFmt formatCode="0.000" sourceLinked="1"/>
        <c:tickLblPos val="nextTo"/>
        <c:crossAx val="7580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'2.) Megye_ITP_3.fej. folyt.1.'!$B$33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folyt.1.'!$C$32:$D$32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folyt.1.'!$C$33:$D$33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folyt.1.'!$B$34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folyt.1.'!$C$32:$D$32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folyt.1.'!$C$34:$D$34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folyt.1.'!$B$35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folyt.1.'!$C$32:$D$32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folyt.1.'!$C$35:$D$35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folyt.1.'!$B$36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folyt.1.'!$C$32:$D$32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folyt.1.'!$C$36:$D$36</c:f>
              <c:numCache>
                <c:formatCode>0.00%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/>
        <c:shape val="box"/>
        <c:axId val="75852800"/>
        <c:axId val="75862784"/>
        <c:axId val="0"/>
      </c:bar3DChart>
      <c:catAx>
        <c:axId val="75852800"/>
        <c:scaling>
          <c:orientation val="minMax"/>
        </c:scaling>
        <c:axPos val="b"/>
        <c:numFmt formatCode="General" sourceLinked="1"/>
        <c:tickLblPos val="nextTo"/>
        <c:crossAx val="75862784"/>
        <c:crosses val="autoZero"/>
        <c:auto val="1"/>
        <c:lblAlgn val="ctr"/>
        <c:lblOffset val="100"/>
      </c:catAx>
      <c:valAx>
        <c:axId val="75862784"/>
        <c:scaling>
          <c:orientation val="minMax"/>
        </c:scaling>
        <c:axPos val="l"/>
        <c:majorGridlines/>
        <c:numFmt formatCode="0%" sourceLinked="1"/>
        <c:tickLblPos val="nextTo"/>
        <c:crossAx val="7585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'2.) Megye_ITP_3.fej. folyt.1.'!$J$33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folyt.1.'!$K$32:$L$32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folyt.1.'!$K$33:$L$33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folyt.1.'!$J$34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folyt.1.'!$K$32:$L$32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folyt.1.'!$K$34:$L$34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folyt.1.'!$J$35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folyt.1.'!$K$32:$L$32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folyt.1.'!$K$35:$L$35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folyt.1.'!$J$36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folyt.1.'!$K$32:$L$32</c:f>
              <c:strCache>
                <c:ptCount val="2"/>
                <c:pt idx="0">
                  <c:v>3.1. Fenntartható települési közlekedés-fejlesztés</c:v>
                </c:pt>
                <c:pt idx="1">
                  <c:v>3.2. Önkormányzatok energiahatékonyságának és a megújuló energia-felhasználás arányának növelése</c:v>
                </c:pt>
              </c:strCache>
            </c:strRef>
          </c:cat>
          <c:val>
            <c:numRef>
              <c:f>'2.) Megye_ITP_3.fej. folyt.1.'!$K$36:$L$36</c:f>
              <c:numCache>
                <c:formatCode>General</c:formatCode>
                <c:ptCount val="2"/>
                <c:pt idx="0">
                  <c:v>3.1511738484834364</c:v>
                </c:pt>
                <c:pt idx="1">
                  <c:v>5.5187951122375898</c:v>
                </c:pt>
              </c:numCache>
            </c:numRef>
          </c:val>
        </c:ser>
        <c:dLbls/>
        <c:shape val="box"/>
        <c:axId val="75993472"/>
        <c:axId val="75995008"/>
        <c:axId val="0"/>
      </c:bar3DChart>
      <c:catAx>
        <c:axId val="75993472"/>
        <c:scaling>
          <c:orientation val="minMax"/>
        </c:scaling>
        <c:axPos val="b"/>
        <c:numFmt formatCode="General" sourceLinked="1"/>
        <c:tickLblPos val="nextTo"/>
        <c:crossAx val="75995008"/>
        <c:crosses val="autoZero"/>
        <c:auto val="1"/>
        <c:lblAlgn val="ctr"/>
        <c:lblOffset val="100"/>
      </c:catAx>
      <c:valAx>
        <c:axId val="75995008"/>
        <c:scaling>
          <c:orientation val="minMax"/>
        </c:scaling>
        <c:axPos val="l"/>
        <c:majorGridlines/>
        <c:numFmt formatCode="General" sourceLinked="1"/>
        <c:tickLblPos val="nextTo"/>
        <c:crossAx val="7599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'2.) Megye_ITP_3.fej. folyt.1.'!$B$44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folyt.1.'!$C$43:$E$43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folyt.1.'!$C$44:$E$44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folyt.1.'!$B$45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folyt.1.'!$C$43:$E$43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folyt.1.'!$C$45:$E$45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folyt.1.'!$B$46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folyt.1.'!$C$43:$E$43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folyt.1.'!$C$46:$E$46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folyt.1.'!$B$47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folyt.1.'!$C$43:$E$43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folyt.1.'!$C$47:$E$47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/>
        <c:shape val="box"/>
        <c:axId val="76039296"/>
        <c:axId val="76040832"/>
        <c:axId val="0"/>
      </c:bar3DChart>
      <c:catAx>
        <c:axId val="76039296"/>
        <c:scaling>
          <c:orientation val="minMax"/>
        </c:scaling>
        <c:axPos val="b"/>
        <c:numFmt formatCode="General" sourceLinked="1"/>
        <c:tickLblPos val="nextTo"/>
        <c:crossAx val="76040832"/>
        <c:crosses val="autoZero"/>
        <c:auto val="1"/>
        <c:lblAlgn val="ctr"/>
        <c:lblOffset val="100"/>
      </c:catAx>
      <c:valAx>
        <c:axId val="76040832"/>
        <c:scaling>
          <c:orientation val="minMax"/>
        </c:scaling>
        <c:axPos val="l"/>
        <c:majorGridlines/>
        <c:numFmt formatCode="0%" sourceLinked="1"/>
        <c:tickLblPos val="nextTo"/>
        <c:crossAx val="7603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'2.) Megye_ITP_3.fej. folyt.1.'!$J$44</c:f>
              <c:strCache>
                <c:ptCount val="1"/>
                <c:pt idx="0">
                  <c:v>Földrajzi célterület </c:v>
                </c:pt>
              </c:strCache>
            </c:strRef>
          </c:tx>
          <c:cat>
            <c:strRef>
              <c:f>'2.) Megye_ITP_3.fej. folyt.1.'!$K$43:$M$43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folyt.1.'!$K$44:$M$44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'2.) Megye_ITP_3.fej. folyt.1.'!$J$45</c:f>
              <c:strCache>
                <c:ptCount val="1"/>
                <c:pt idx="0">
                  <c:v>Fejlesztési cél </c:v>
                </c:pt>
              </c:strCache>
            </c:strRef>
          </c:tx>
          <c:cat>
            <c:strRef>
              <c:f>'2.) Megye_ITP_3.fej. folyt.1.'!$K$43:$M$43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folyt.1.'!$K$45:$M$45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'2.) Megye_ITP_3.fej. folyt.1.'!$J$46</c:f>
              <c:strCache>
                <c:ptCount val="1"/>
                <c:pt idx="0">
                  <c:v>Kedvezményezetti csoport</c:v>
                </c:pt>
              </c:strCache>
            </c:strRef>
          </c:tx>
          <c:cat>
            <c:strRef>
              <c:f>'2.) Megye_ITP_3.fej. folyt.1.'!$K$43:$M$43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folyt.1.'!$K$46:$M$46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'2.) Megye_ITP_3.fej. folyt.1.'!$J$47</c:f>
              <c:strCache>
                <c:ptCount val="1"/>
                <c:pt idx="0">
                  <c:v>Minden megyén belüli jogosult számára pályázható  </c:v>
                </c:pt>
              </c:strCache>
            </c:strRef>
          </c:tx>
          <c:cat>
            <c:strRef>
              <c:f>'2.) Megye_ITP_3.fej. folyt.1.'!$K$43:$M$43</c:f>
              <c:strCache>
                <c:ptCount val="3"/>
                <c:pt idx="0">
                  <c:v>4.1. Egészségügyi alapellátás infrastrukturális fejlesztése</c:v>
                </c:pt>
                <c:pt idx="1">
                  <c:v>4.2. A szociális alapszolgáltatások infrastruktúrájának bővítése, fejlesztése</c:v>
                </c:pt>
                <c:pt idx="2">
                  <c:v>4.3. Leromlott városi területek rehabilitációja</c:v>
                </c:pt>
              </c:strCache>
            </c:strRef>
          </c:cat>
          <c:val>
            <c:numRef>
              <c:f>'2.) Megye_ITP_3.fej. folyt.1.'!$K$47:$M$47</c:f>
              <c:numCache>
                <c:formatCode>General</c:formatCode>
                <c:ptCount val="3"/>
                <c:pt idx="0">
                  <c:v>1.0843896446305046</c:v>
                </c:pt>
                <c:pt idx="1">
                  <c:v>0.6891633822102291</c:v>
                </c:pt>
                <c:pt idx="2">
                  <c:v>0.73111893393700444</c:v>
                </c:pt>
              </c:numCache>
            </c:numRef>
          </c:val>
        </c:ser>
        <c:dLbls/>
        <c:shape val="box"/>
        <c:axId val="76094080"/>
        <c:axId val="76108160"/>
        <c:axId val="0"/>
      </c:bar3DChart>
      <c:catAx>
        <c:axId val="76094080"/>
        <c:scaling>
          <c:orientation val="minMax"/>
        </c:scaling>
        <c:axPos val="b"/>
        <c:numFmt formatCode="General" sourceLinked="1"/>
        <c:tickLblPos val="nextTo"/>
        <c:crossAx val="76108160"/>
        <c:crosses val="autoZero"/>
        <c:auto val="1"/>
        <c:lblAlgn val="ctr"/>
        <c:lblOffset val="100"/>
      </c:catAx>
      <c:valAx>
        <c:axId val="76108160"/>
        <c:scaling>
          <c:orientation val="minMax"/>
        </c:scaling>
        <c:axPos val="l"/>
        <c:majorGridlines/>
        <c:numFmt formatCode="General" sourceLinked="1"/>
        <c:tickLblPos val="nextTo"/>
        <c:crossAx val="7609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28</xdr:row>
      <xdr:rowOff>66675</xdr:rowOff>
    </xdr:from>
    <xdr:to>
      <xdr:col>20</xdr:col>
      <xdr:colOff>133350</xdr:colOff>
      <xdr:row>42</xdr:row>
      <xdr:rowOff>228600</xdr:rowOff>
    </xdr:to>
    <xdr:graphicFrame macro="">
      <xdr:nvGraphicFramePr>
        <xdr:cNvPr id="216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8</xdr:row>
      <xdr:rowOff>314325</xdr:rowOff>
    </xdr:from>
    <xdr:to>
      <xdr:col>27</xdr:col>
      <xdr:colOff>447675</xdr:colOff>
      <xdr:row>11</xdr:row>
      <xdr:rowOff>666750</xdr:rowOff>
    </xdr:to>
    <xdr:graphicFrame macro="">
      <xdr:nvGraphicFramePr>
        <xdr:cNvPr id="1182041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266700</xdr:colOff>
      <xdr:row>8</xdr:row>
      <xdr:rowOff>314325</xdr:rowOff>
    </xdr:from>
    <xdr:to>
      <xdr:col>40</xdr:col>
      <xdr:colOff>66675</xdr:colOff>
      <xdr:row>11</xdr:row>
      <xdr:rowOff>666750</xdr:rowOff>
    </xdr:to>
    <xdr:graphicFrame macro="">
      <xdr:nvGraphicFramePr>
        <xdr:cNvPr id="1182042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238125</xdr:colOff>
      <xdr:row>19</xdr:row>
      <xdr:rowOff>523875</xdr:rowOff>
    </xdr:from>
    <xdr:to>
      <xdr:col>26</xdr:col>
      <xdr:colOff>171450</xdr:colOff>
      <xdr:row>25</xdr:row>
      <xdr:rowOff>142875</xdr:rowOff>
    </xdr:to>
    <xdr:graphicFrame macro="">
      <xdr:nvGraphicFramePr>
        <xdr:cNvPr id="1182043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457200</xdr:colOff>
      <xdr:row>20</xdr:row>
      <xdr:rowOff>95250</xdr:rowOff>
    </xdr:from>
    <xdr:to>
      <xdr:col>39</xdr:col>
      <xdr:colOff>47625</xdr:colOff>
      <xdr:row>26</xdr:row>
      <xdr:rowOff>123825</xdr:rowOff>
    </xdr:to>
    <xdr:graphicFrame macro="">
      <xdr:nvGraphicFramePr>
        <xdr:cNvPr id="1182044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66675</xdr:colOff>
      <xdr:row>30</xdr:row>
      <xdr:rowOff>428625</xdr:rowOff>
    </xdr:from>
    <xdr:to>
      <xdr:col>28</xdr:col>
      <xdr:colOff>485775</xdr:colOff>
      <xdr:row>35</xdr:row>
      <xdr:rowOff>542925</xdr:rowOff>
    </xdr:to>
    <xdr:graphicFrame macro="">
      <xdr:nvGraphicFramePr>
        <xdr:cNvPr id="1182045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142875</xdr:colOff>
      <xdr:row>30</xdr:row>
      <xdr:rowOff>628650</xdr:rowOff>
    </xdr:from>
    <xdr:to>
      <xdr:col>40</xdr:col>
      <xdr:colOff>304800</xdr:colOff>
      <xdr:row>35</xdr:row>
      <xdr:rowOff>561975</xdr:rowOff>
    </xdr:to>
    <xdr:graphicFrame macro="">
      <xdr:nvGraphicFramePr>
        <xdr:cNvPr id="1182046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66675</xdr:colOff>
      <xdr:row>41</xdr:row>
      <xdr:rowOff>123825</xdr:rowOff>
    </xdr:from>
    <xdr:to>
      <xdr:col>28</xdr:col>
      <xdr:colOff>161925</xdr:colOff>
      <xdr:row>48</xdr:row>
      <xdr:rowOff>19050</xdr:rowOff>
    </xdr:to>
    <xdr:graphicFrame macro="">
      <xdr:nvGraphicFramePr>
        <xdr:cNvPr id="1182047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514350</xdr:colOff>
      <xdr:row>41</xdr:row>
      <xdr:rowOff>228600</xdr:rowOff>
    </xdr:from>
    <xdr:to>
      <xdr:col>40</xdr:col>
      <xdr:colOff>333375</xdr:colOff>
      <xdr:row>49</xdr:row>
      <xdr:rowOff>114300</xdr:rowOff>
    </xdr:to>
    <xdr:graphicFrame macro="">
      <xdr:nvGraphicFramePr>
        <xdr:cNvPr id="1182048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523875</xdr:colOff>
      <xdr:row>54</xdr:row>
      <xdr:rowOff>447675</xdr:rowOff>
    </xdr:from>
    <xdr:to>
      <xdr:col>28</xdr:col>
      <xdr:colOff>161925</xdr:colOff>
      <xdr:row>63</xdr:row>
      <xdr:rowOff>76200</xdr:rowOff>
    </xdr:to>
    <xdr:graphicFrame macro="">
      <xdr:nvGraphicFramePr>
        <xdr:cNvPr id="1182049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285750</xdr:colOff>
      <xdr:row>54</xdr:row>
      <xdr:rowOff>66675</xdr:rowOff>
    </xdr:from>
    <xdr:to>
      <xdr:col>42</xdr:col>
      <xdr:colOff>163286</xdr:colOff>
      <xdr:row>62</xdr:row>
      <xdr:rowOff>122465</xdr:rowOff>
    </xdr:to>
    <xdr:graphicFrame macro="">
      <xdr:nvGraphicFramePr>
        <xdr:cNvPr id="1182050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opLeftCell="B19" zoomScale="70" zoomScaleNormal="70" zoomScaleSheetLayoutView="25" workbookViewId="0">
      <selection activeCell="I24" sqref="I24"/>
    </sheetView>
  </sheetViews>
  <sheetFormatPr defaultRowHeight="15"/>
  <cols>
    <col min="1" max="1" width="18.7109375" style="17" customWidth="1"/>
    <col min="2" max="2" width="21.42578125" style="17" customWidth="1"/>
    <col min="3" max="3" width="19.42578125" style="17" bestFit="1" customWidth="1"/>
    <col min="4" max="4" width="19.28515625" style="17" bestFit="1" customWidth="1"/>
    <col min="5" max="5" width="19.5703125" style="17" bestFit="1" customWidth="1"/>
    <col min="6" max="6" width="19.28515625" style="17" bestFit="1" customWidth="1"/>
    <col min="7" max="7" width="22.28515625" style="17" bestFit="1" customWidth="1"/>
    <col min="8" max="8" width="19.5703125" style="17" bestFit="1" customWidth="1"/>
    <col min="9" max="9" width="19.140625" style="17" bestFit="1" customWidth="1"/>
    <col min="10" max="10" width="17.85546875" style="17" bestFit="1" customWidth="1"/>
    <col min="11" max="11" width="19.42578125" style="17" bestFit="1" customWidth="1"/>
    <col min="12" max="12" width="17.28515625" style="17" customWidth="1"/>
    <col min="13" max="14" width="16.42578125" style="17" bestFit="1" customWidth="1"/>
    <col min="15" max="15" width="13.5703125" style="17" bestFit="1" customWidth="1"/>
    <col min="16" max="16" width="17.5703125" style="17" bestFit="1" customWidth="1"/>
    <col min="17" max="17" width="9.140625" style="17"/>
    <col min="18" max="18" width="19.85546875" style="17" customWidth="1"/>
    <col min="19" max="19" width="59" style="17" customWidth="1"/>
    <col min="20" max="20" width="67.140625" style="17" customWidth="1"/>
    <col min="21" max="16384" width="9.140625" style="17"/>
  </cols>
  <sheetData>
    <row r="1" spans="1:21" ht="131.25" customHeight="1" thickTop="1" thickBot="1">
      <c r="A1" s="98"/>
      <c r="B1" s="234" t="s">
        <v>139</v>
      </c>
      <c r="C1" s="235"/>
      <c r="D1" s="235"/>
      <c r="E1" s="236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51" customHeight="1" thickTop="1">
      <c r="A2" s="98"/>
      <c r="B2" s="237" t="s">
        <v>57</v>
      </c>
      <c r="C2" s="23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21" ht="15.7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9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77" t="s">
        <v>129</v>
      </c>
      <c r="S5" s="78" t="s">
        <v>130</v>
      </c>
      <c r="T5" s="78" t="s">
        <v>131</v>
      </c>
      <c r="U5" s="98"/>
    </row>
    <row r="6" spans="1:21" ht="41.25" customHeight="1" thickBot="1">
      <c r="A6" s="98"/>
      <c r="B6" s="11" t="s">
        <v>97</v>
      </c>
      <c r="C6" s="232" t="s">
        <v>154</v>
      </c>
      <c r="D6" s="233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227" t="s">
        <v>66</v>
      </c>
      <c r="S6" s="74" t="s">
        <v>71</v>
      </c>
      <c r="T6" s="224" t="s">
        <v>156</v>
      </c>
      <c r="U6" s="98"/>
    </row>
    <row r="7" spans="1:21" ht="41.25" customHeight="1" thickBot="1">
      <c r="A7" s="98"/>
      <c r="B7" s="36" t="s">
        <v>98</v>
      </c>
      <c r="C7" s="232" t="s">
        <v>159</v>
      </c>
      <c r="D7" s="233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228"/>
      <c r="S7" s="75" t="s">
        <v>72</v>
      </c>
      <c r="T7" s="225" t="s">
        <v>160</v>
      </c>
      <c r="U7" s="98"/>
    </row>
    <row r="8" spans="1:21" ht="57" thickBot="1">
      <c r="A8" s="79" t="s">
        <v>3</v>
      </c>
      <c r="B8" s="37" t="s">
        <v>99</v>
      </c>
      <c r="C8" s="38">
        <v>32.1</v>
      </c>
      <c r="D8" s="123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228"/>
      <c r="S8" s="76" t="s">
        <v>73</v>
      </c>
      <c r="T8" s="225"/>
      <c r="U8" s="98"/>
    </row>
    <row r="9" spans="1:21" ht="26.25" thickBot="1">
      <c r="A9" s="98"/>
      <c r="B9" s="11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229"/>
      <c r="S9" s="76" t="s">
        <v>74</v>
      </c>
      <c r="T9" s="225" t="s">
        <v>160</v>
      </c>
      <c r="U9" s="98"/>
    </row>
    <row r="10" spans="1:21" ht="39" thickBo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73" t="s">
        <v>67</v>
      </c>
      <c r="S10" s="76" t="s">
        <v>75</v>
      </c>
      <c r="T10" s="226"/>
      <c r="U10" s="98"/>
    </row>
    <row r="11" spans="1:21" ht="63.75" customHeight="1" thickBot="1">
      <c r="A11" s="98"/>
      <c r="B11" s="124" t="s">
        <v>84</v>
      </c>
      <c r="C11" s="231" t="s">
        <v>66</v>
      </c>
      <c r="D11" s="231"/>
      <c r="E11" s="231"/>
      <c r="F11" s="231"/>
      <c r="G11" s="19" t="s">
        <v>67</v>
      </c>
      <c r="H11" s="231" t="s">
        <v>68</v>
      </c>
      <c r="I11" s="231"/>
      <c r="J11" s="231" t="s">
        <v>69</v>
      </c>
      <c r="K11" s="231"/>
      <c r="L11" s="231"/>
      <c r="M11" s="231" t="s">
        <v>70</v>
      </c>
      <c r="N11" s="231"/>
      <c r="O11" s="231"/>
      <c r="P11" s="131"/>
      <c r="Q11" s="98"/>
      <c r="R11" s="227" t="s">
        <v>68</v>
      </c>
      <c r="S11" s="76" t="s">
        <v>76</v>
      </c>
      <c r="T11" s="226" t="s">
        <v>160</v>
      </c>
      <c r="U11" s="98"/>
    </row>
    <row r="12" spans="1:21" ht="159" customHeight="1" thickBot="1">
      <c r="A12" s="98"/>
      <c r="B12" s="10" t="s">
        <v>85</v>
      </c>
      <c r="C12" s="33" t="s">
        <v>71</v>
      </c>
      <c r="D12" s="33" t="s">
        <v>72</v>
      </c>
      <c r="E12" s="33" t="s">
        <v>73</v>
      </c>
      <c r="F12" s="33" t="s">
        <v>74</v>
      </c>
      <c r="G12" s="33" t="s">
        <v>75</v>
      </c>
      <c r="H12" s="33" t="s">
        <v>76</v>
      </c>
      <c r="I12" s="33" t="s">
        <v>77</v>
      </c>
      <c r="J12" s="33" t="s">
        <v>78</v>
      </c>
      <c r="K12" s="33" t="s">
        <v>79</v>
      </c>
      <c r="L12" s="33" t="s">
        <v>80</v>
      </c>
      <c r="M12" s="33" t="s">
        <v>81</v>
      </c>
      <c r="N12" s="33" t="s">
        <v>82</v>
      </c>
      <c r="O12" s="33" t="s">
        <v>83</v>
      </c>
      <c r="P12" s="134" t="s">
        <v>95</v>
      </c>
      <c r="Q12" s="98"/>
      <c r="R12" s="229"/>
      <c r="S12" s="76" t="s">
        <v>77</v>
      </c>
      <c r="T12" s="226" t="s">
        <v>160</v>
      </c>
      <c r="U12" s="98"/>
    </row>
    <row r="13" spans="1:21" ht="45.75" customHeight="1" thickBot="1">
      <c r="A13" s="98"/>
      <c r="B13" s="10" t="s">
        <v>0</v>
      </c>
      <c r="C13" s="125" t="s">
        <v>1</v>
      </c>
      <c r="D13" s="125" t="s">
        <v>1</v>
      </c>
      <c r="E13" s="125" t="s">
        <v>1</v>
      </c>
      <c r="F13" s="125" t="s">
        <v>1</v>
      </c>
      <c r="G13" s="125" t="s">
        <v>1</v>
      </c>
      <c r="H13" s="125" t="s">
        <v>1</v>
      </c>
      <c r="I13" s="125" t="s">
        <v>1</v>
      </c>
      <c r="J13" s="125" t="s">
        <v>1</v>
      </c>
      <c r="K13" s="125" t="s">
        <v>1</v>
      </c>
      <c r="L13" s="125" t="s">
        <v>1</v>
      </c>
      <c r="M13" s="126" t="s">
        <v>2</v>
      </c>
      <c r="N13" s="126" t="s">
        <v>2</v>
      </c>
      <c r="O13" s="126" t="s">
        <v>2</v>
      </c>
      <c r="P13" s="131"/>
      <c r="Q13" s="98"/>
      <c r="R13" s="227" t="s">
        <v>132</v>
      </c>
      <c r="S13" s="76" t="s">
        <v>78</v>
      </c>
      <c r="T13" s="225" t="s">
        <v>157</v>
      </c>
      <c r="U13" s="98"/>
    </row>
    <row r="14" spans="1:21" s="24" customFormat="1" ht="60.75" thickBot="1">
      <c r="A14" s="141"/>
      <c r="B14" s="10" t="s">
        <v>87</v>
      </c>
      <c r="C14" s="178">
        <v>298.45049812650899</v>
      </c>
      <c r="D14" s="179"/>
      <c r="E14" s="179"/>
      <c r="F14" s="180"/>
      <c r="G14" s="171">
        <v>147.78507728092504</v>
      </c>
      <c r="H14" s="178">
        <v>200.98574075932001</v>
      </c>
      <c r="I14" s="180"/>
      <c r="J14" s="178">
        <v>61.769141519376689</v>
      </c>
      <c r="K14" s="179"/>
      <c r="L14" s="180"/>
      <c r="M14" s="178">
        <v>89.691485553852075</v>
      </c>
      <c r="N14" s="179"/>
      <c r="O14" s="180"/>
      <c r="P14" s="32">
        <f>SUM(C14:O14)</f>
        <v>798.68194323998284</v>
      </c>
      <c r="Q14" s="116"/>
      <c r="R14" s="228"/>
      <c r="S14" s="76" t="s">
        <v>79</v>
      </c>
      <c r="T14" s="225"/>
      <c r="U14" s="116"/>
    </row>
    <row r="15" spans="1:21" s="65" customFormat="1" ht="75.75" customHeight="1" thickBot="1">
      <c r="A15" s="117"/>
      <c r="B15" s="127" t="s">
        <v>86</v>
      </c>
      <c r="C15" s="230">
        <v>0.3736787849688904</v>
      </c>
      <c r="D15" s="230"/>
      <c r="E15" s="230"/>
      <c r="F15" s="230"/>
      <c r="G15" s="176">
        <v>0.18503620688031439</v>
      </c>
      <c r="H15" s="230">
        <v>0.25164678187663647</v>
      </c>
      <c r="I15" s="230"/>
      <c r="J15" s="230">
        <v>7.7338848138722313E-2</v>
      </c>
      <c r="K15" s="230"/>
      <c r="L15" s="230"/>
      <c r="M15" s="230">
        <v>0.11229937813543646</v>
      </c>
      <c r="N15" s="230"/>
      <c r="O15" s="230"/>
      <c r="P15" s="132">
        <f>SUM(C15:O15)</f>
        <v>1</v>
      </c>
      <c r="Q15" s="117"/>
      <c r="R15" s="229"/>
      <c r="S15" s="76" t="s">
        <v>80</v>
      </c>
      <c r="T15" s="225" t="s">
        <v>158</v>
      </c>
      <c r="U15" s="117"/>
    </row>
    <row r="16" spans="1:21" s="25" customFormat="1" ht="78.75" customHeight="1" thickBot="1">
      <c r="A16" s="118"/>
      <c r="B16" s="128" t="s">
        <v>91</v>
      </c>
      <c r="C16" s="181">
        <f>$C$8*C15</f>
        <v>11.995088997501382</v>
      </c>
      <c r="D16" s="182"/>
      <c r="E16" s="182"/>
      <c r="F16" s="183"/>
      <c r="G16" s="177">
        <f>$C$8*G15</f>
        <v>5.9396622408580919</v>
      </c>
      <c r="H16" s="181">
        <f>$C$8*H15</f>
        <v>8.0778616982400315</v>
      </c>
      <c r="I16" s="183"/>
      <c r="J16" s="181">
        <f>$C$8*J15</f>
        <v>2.4825770252529864</v>
      </c>
      <c r="K16" s="182"/>
      <c r="L16" s="183"/>
      <c r="M16" s="181">
        <f>$C$8*M15</f>
        <v>3.6048100381475106</v>
      </c>
      <c r="N16" s="182"/>
      <c r="O16" s="183"/>
      <c r="P16" s="133">
        <f>SUM(C16:O16)</f>
        <v>32.1</v>
      </c>
      <c r="Q16" s="118"/>
      <c r="R16" s="227" t="s">
        <v>133</v>
      </c>
      <c r="S16" s="76" t="s">
        <v>81</v>
      </c>
      <c r="T16" s="225"/>
      <c r="U16" s="118"/>
    </row>
    <row r="17" spans="1:21" s="23" customFormat="1" ht="75.75" thickBot="1">
      <c r="A17" s="142"/>
      <c r="B17" s="129" t="s">
        <v>88</v>
      </c>
      <c r="C17" s="130">
        <v>114.35385888912589</v>
      </c>
      <c r="D17" s="130">
        <v>71.328272542804456</v>
      </c>
      <c r="E17" s="130">
        <v>51.12597518305428</v>
      </c>
      <c r="F17" s="130">
        <v>61.642391511524593</v>
      </c>
      <c r="G17" s="130">
        <v>147.78507728092504</v>
      </c>
      <c r="H17" s="130">
        <v>75.275711663112801</v>
      </c>
      <c r="I17" s="130">
        <v>125.71002909620699</v>
      </c>
      <c r="J17" s="130">
        <v>21.509634221049694</v>
      </c>
      <c r="K17" s="130">
        <v>17.089188171154163</v>
      </c>
      <c r="L17" s="130">
        <v>23.170319127172835</v>
      </c>
      <c r="M17" s="130">
        <v>66.271190399314236</v>
      </c>
      <c r="N17" s="130">
        <v>8.6222698604097996</v>
      </c>
      <c r="O17" s="130">
        <v>14.798025294128044</v>
      </c>
      <c r="P17" s="32">
        <f>SUM(C17:O17)</f>
        <v>798.68194323998296</v>
      </c>
      <c r="Q17" s="119"/>
      <c r="R17" s="228"/>
      <c r="S17" s="76" t="s">
        <v>82</v>
      </c>
      <c r="T17" s="225"/>
      <c r="U17" s="119"/>
    </row>
    <row r="18" spans="1:21" s="65" customFormat="1" ht="79.5" customHeight="1" thickBot="1">
      <c r="A18" s="117"/>
      <c r="B18" s="135" t="s">
        <v>89</v>
      </c>
      <c r="C18" s="136">
        <v>0.38315854591287296</v>
      </c>
      <c r="D18" s="87">
        <v>0.2389953208004677</v>
      </c>
      <c r="E18" s="87">
        <v>0.17130470715911708</v>
      </c>
      <c r="F18" s="87">
        <v>0.206541426127542</v>
      </c>
      <c r="G18" s="87">
        <v>1</v>
      </c>
      <c r="H18" s="87">
        <v>0.37453259807746886</v>
      </c>
      <c r="I18" s="87">
        <v>0.62546740192253114</v>
      </c>
      <c r="J18" s="87">
        <v>0.34822621282994881</v>
      </c>
      <c r="K18" s="87">
        <v>0.27666222568097965</v>
      </c>
      <c r="L18" s="87">
        <v>0.3751115614890716</v>
      </c>
      <c r="M18" s="87">
        <v>0.73887939295557825</v>
      </c>
      <c r="N18" s="87">
        <v>9.6132534846162881E-2</v>
      </c>
      <c r="O18" s="88">
        <v>0.16498807219825892</v>
      </c>
      <c r="P18" s="66" t="s">
        <v>96</v>
      </c>
      <c r="Q18" s="117"/>
      <c r="R18" s="229"/>
      <c r="S18" s="76" t="s">
        <v>83</v>
      </c>
      <c r="T18" s="225"/>
      <c r="U18" s="117"/>
    </row>
    <row r="19" spans="1:21" s="26" customFormat="1" ht="105">
      <c r="A19" s="120"/>
      <c r="B19" s="137" t="s">
        <v>92</v>
      </c>
      <c r="C19" s="85">
        <f>$C$16*C18</f>
        <v>4.5960208583781306</v>
      </c>
      <c r="D19" s="85">
        <f>$C$16*D18</f>
        <v>2.8667701429880035</v>
      </c>
      <c r="E19" s="85">
        <f>$C$16*E18</f>
        <v>2.0548152080645217</v>
      </c>
      <c r="F19" s="85">
        <f>$C$16*F18</f>
        <v>2.4774827880707235</v>
      </c>
      <c r="G19" s="84">
        <f>G16</f>
        <v>5.9396622408580919</v>
      </c>
      <c r="H19" s="84">
        <f>$H$16*H18</f>
        <v>3.0254225287523138</v>
      </c>
      <c r="I19" s="84">
        <f>$H$16*I18</f>
        <v>5.0524391694877178</v>
      </c>
      <c r="J19" s="84">
        <f>$J$16*J18</f>
        <v>0.86449839556248764</v>
      </c>
      <c r="K19" s="84">
        <f>$J$16*K18</f>
        <v>0.68683528523095683</v>
      </c>
      <c r="L19" s="84">
        <f>$J$16*L18</f>
        <v>0.93124334445954204</v>
      </c>
      <c r="M19" s="84">
        <f>$M$16*M18</f>
        <v>2.6635198527066075</v>
      </c>
      <c r="N19" s="84">
        <f>$M$16*N18</f>
        <v>0.34653952660601328</v>
      </c>
      <c r="O19" s="89">
        <f>$M$16*O18</f>
        <v>0.59475065883488998</v>
      </c>
      <c r="P19" s="35">
        <f>SUM(C19:O19)</f>
        <v>32.099999999999994</v>
      </c>
      <c r="Q19" s="120"/>
      <c r="R19" s="120"/>
      <c r="S19" s="120"/>
      <c r="T19" s="120"/>
      <c r="U19" s="120"/>
    </row>
    <row r="20" spans="1:21" s="67" customFormat="1" ht="113.25" customHeight="1">
      <c r="A20" s="68" t="s">
        <v>100</v>
      </c>
      <c r="B20" s="138" t="s">
        <v>90</v>
      </c>
      <c r="C20" s="221">
        <v>0.34575</v>
      </c>
      <c r="D20" s="222">
        <v>0.22659000000000001</v>
      </c>
      <c r="E20" s="222">
        <v>0.17129</v>
      </c>
      <c r="F20" s="222">
        <v>0.2049</v>
      </c>
      <c r="G20" s="222">
        <v>1</v>
      </c>
      <c r="H20" s="222">
        <v>0.3901</v>
      </c>
      <c r="I20" s="222">
        <v>0.68320000000000003</v>
      </c>
      <c r="J20" s="222">
        <v>0.43680000000000002</v>
      </c>
      <c r="K20" s="222">
        <v>0.27760000000000001</v>
      </c>
      <c r="L20" s="222">
        <v>0.29449999999999998</v>
      </c>
      <c r="M20" s="222">
        <v>0.73880000000000001</v>
      </c>
      <c r="N20" s="222">
        <v>9.6100000000000005E-2</v>
      </c>
      <c r="O20" s="223">
        <v>0.16500000000000001</v>
      </c>
      <c r="P20" s="66" t="s">
        <v>96</v>
      </c>
      <c r="Q20" s="121"/>
      <c r="R20" s="121"/>
      <c r="S20" s="121"/>
      <c r="T20" s="121"/>
      <c r="U20" s="121"/>
    </row>
    <row r="21" spans="1:21" s="27" customFormat="1" ht="105.75" thickBot="1">
      <c r="A21" s="98"/>
      <c r="B21" s="139" t="s">
        <v>94</v>
      </c>
      <c r="C21" s="90">
        <f>$C$16*C20</f>
        <v>4.1473020208861024</v>
      </c>
      <c r="D21" s="90">
        <f>$C$16*D20</f>
        <v>2.7179672159438382</v>
      </c>
      <c r="E21" s="90">
        <f>$C$16*E20</f>
        <v>2.0546387943820115</v>
      </c>
      <c r="F21" s="90">
        <f>$C$16*F20</f>
        <v>2.4577937355880333</v>
      </c>
      <c r="G21" s="90">
        <f>G16</f>
        <v>5.9396622408580919</v>
      </c>
      <c r="H21" s="90">
        <f>$H$16*H20</f>
        <v>3.1511738484834364</v>
      </c>
      <c r="I21" s="90">
        <f>$H$16*I20</f>
        <v>5.5187951122375898</v>
      </c>
      <c r="J21" s="90">
        <f>$J$16*J20</f>
        <v>1.0843896446305046</v>
      </c>
      <c r="K21" s="90">
        <f>$J$16*K20</f>
        <v>0.6891633822102291</v>
      </c>
      <c r="L21" s="90">
        <f>$J$16*L20</f>
        <v>0.73111893393700444</v>
      </c>
      <c r="M21" s="90">
        <f>$M$16*M20</f>
        <v>2.6632336561833809</v>
      </c>
      <c r="N21" s="90">
        <f>$M$16*N20</f>
        <v>0.34642224466597576</v>
      </c>
      <c r="O21" s="91">
        <f>$M$16*O20</f>
        <v>0.59479365629433922</v>
      </c>
      <c r="P21" s="34">
        <f>SUM(C21:O21)</f>
        <v>32.096454486300544</v>
      </c>
      <c r="Q21" s="98"/>
      <c r="R21" s="98"/>
      <c r="S21" s="98"/>
      <c r="T21" s="98"/>
      <c r="U21" s="98"/>
    </row>
    <row r="22" spans="1:21" s="28" customFormat="1" ht="39.75" customHeight="1">
      <c r="A22" s="122"/>
      <c r="B22" s="239" t="s">
        <v>93</v>
      </c>
      <c r="C22" s="86">
        <f>C20+D20+E20+F20</f>
        <v>0.94852999999999998</v>
      </c>
      <c r="D22" s="86"/>
      <c r="E22" s="86"/>
      <c r="F22" s="86"/>
      <c r="G22" s="86">
        <f>G20</f>
        <v>1</v>
      </c>
      <c r="H22" s="86">
        <f>H20+I20</f>
        <v>1.0733000000000001</v>
      </c>
      <c r="I22" s="86"/>
      <c r="J22" s="86">
        <f>J20+K20+L20</f>
        <v>1.0089000000000001</v>
      </c>
      <c r="K22" s="86"/>
      <c r="L22" s="86"/>
      <c r="M22" s="86">
        <f>M20+N20+O20</f>
        <v>0.99990000000000001</v>
      </c>
      <c r="N22" s="86"/>
      <c r="O22" s="86"/>
      <c r="P22" s="22"/>
      <c r="Q22" s="122"/>
      <c r="R22" s="122"/>
      <c r="S22" s="122"/>
      <c r="T22" s="122"/>
      <c r="U22" s="122"/>
    </row>
    <row r="23" spans="1:21" s="29" customFormat="1">
      <c r="A23" s="122"/>
      <c r="B23" s="240"/>
      <c r="C23" s="21"/>
      <c r="D23" s="22">
        <f>C21+D21+E21+F21</f>
        <v>11.377701766799985</v>
      </c>
      <c r="E23" s="21"/>
      <c r="F23" s="21"/>
      <c r="G23" s="22">
        <f>G21</f>
        <v>5.9396622408580919</v>
      </c>
      <c r="H23" s="21"/>
      <c r="I23" s="22">
        <f>H21+I21</f>
        <v>8.6699689607210253</v>
      </c>
      <c r="J23" s="21"/>
      <c r="K23" s="22">
        <f>J21+K21+L21</f>
        <v>2.5046719607777383</v>
      </c>
      <c r="L23" s="21"/>
      <c r="M23" s="21"/>
      <c r="N23" s="22">
        <f>M21+N21+O21</f>
        <v>3.6044495571436963</v>
      </c>
      <c r="O23" s="21"/>
      <c r="P23" s="22">
        <f>SUM(C23:O23)</f>
        <v>32.096454486300537</v>
      </c>
      <c r="Q23" s="122"/>
      <c r="R23" s="122"/>
      <c r="S23" s="122"/>
      <c r="T23" s="122"/>
      <c r="U23" s="122"/>
    </row>
    <row r="24" spans="1:21" s="29" customFormat="1">
      <c r="A24" s="122"/>
      <c r="B24" s="240"/>
      <c r="C24" s="21"/>
      <c r="D24" s="140">
        <f>C16</f>
        <v>11.995088997501382</v>
      </c>
      <c r="E24" s="21"/>
      <c r="F24" s="21"/>
      <c r="G24" s="140">
        <f>G16</f>
        <v>5.9396622408580919</v>
      </c>
      <c r="H24" s="21"/>
      <c r="I24" s="140">
        <f>H16</f>
        <v>8.0778616982400315</v>
      </c>
      <c r="J24" s="21"/>
      <c r="K24" s="140">
        <f>J16</f>
        <v>2.4825770252529864</v>
      </c>
      <c r="L24" s="21"/>
      <c r="M24" s="21"/>
      <c r="N24" s="140">
        <f>M16</f>
        <v>3.6048100381475106</v>
      </c>
      <c r="O24" s="21"/>
      <c r="P24" s="22">
        <f>SUM(C24:O24)</f>
        <v>32.1</v>
      </c>
      <c r="Q24" s="122"/>
      <c r="R24" s="122"/>
      <c r="S24" s="122"/>
      <c r="T24" s="122"/>
      <c r="U24" s="122"/>
    </row>
    <row r="25" spans="1:21" s="29" customFormat="1">
      <c r="A25" s="122"/>
      <c r="B25" s="122"/>
      <c r="C25" s="122"/>
      <c r="D25" s="122"/>
      <c r="E25" s="122"/>
      <c r="F25" s="122"/>
      <c r="G25" s="143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s="29" customForma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s="29" customForma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59" customHeight="1">
      <c r="A30" s="165"/>
      <c r="B30" s="112" t="s">
        <v>85</v>
      </c>
      <c r="C30" s="33" t="s">
        <v>71</v>
      </c>
      <c r="D30" s="33" t="s">
        <v>72</v>
      </c>
      <c r="E30" s="33" t="s">
        <v>73</v>
      </c>
      <c r="F30" s="33" t="s">
        <v>74</v>
      </c>
      <c r="G30" s="33" t="s">
        <v>75</v>
      </c>
      <c r="H30" s="33" t="s">
        <v>76</v>
      </c>
      <c r="I30" s="33" t="s">
        <v>77</v>
      </c>
      <c r="J30" s="33" t="s">
        <v>78</v>
      </c>
      <c r="K30" s="33" t="s">
        <v>79</v>
      </c>
      <c r="L30" s="33" t="s">
        <v>80</v>
      </c>
      <c r="M30" s="33" t="s">
        <v>81</v>
      </c>
      <c r="N30" s="33" t="s">
        <v>82</v>
      </c>
      <c r="O30" s="33" t="s">
        <v>83</v>
      </c>
      <c r="P30" s="144"/>
      <c r="Q30" s="98"/>
      <c r="U30" s="98"/>
    </row>
    <row r="31" spans="1:21" s="29" customFormat="1" ht="53.25" customHeight="1">
      <c r="A31" s="166"/>
      <c r="B31" s="63" t="s">
        <v>126</v>
      </c>
      <c r="C31" s="20">
        <v>0.38315854591287296</v>
      </c>
      <c r="D31" s="20">
        <v>0.2389953208004677</v>
      </c>
      <c r="E31" s="20">
        <v>0.17130470715911708</v>
      </c>
      <c r="F31" s="20">
        <v>0.206541426127542</v>
      </c>
      <c r="G31" s="20">
        <v>1</v>
      </c>
      <c r="H31" s="20">
        <v>0.37453259807746886</v>
      </c>
      <c r="I31" s="20">
        <v>0.62546740192253114</v>
      </c>
      <c r="J31" s="20">
        <v>0.34822621282994881</v>
      </c>
      <c r="K31" s="20">
        <v>0.27666222568097965</v>
      </c>
      <c r="L31" s="20">
        <v>0.3751115614890716</v>
      </c>
      <c r="M31" s="20">
        <v>0.73887939295557825</v>
      </c>
      <c r="N31" s="20">
        <v>9.6132534846162881E-2</v>
      </c>
      <c r="O31" s="20">
        <v>0.16498807219825892</v>
      </c>
      <c r="P31" s="122"/>
      <c r="Q31" s="122"/>
      <c r="U31" s="122"/>
    </row>
    <row r="32" spans="1:21" ht="57.75" customHeight="1">
      <c r="A32" s="99"/>
      <c r="B32" s="64" t="s">
        <v>127</v>
      </c>
      <c r="C32" s="20">
        <f t="shared" ref="C32:O32" si="0">C20</f>
        <v>0.34575</v>
      </c>
      <c r="D32" s="20">
        <f t="shared" si="0"/>
        <v>0.22659000000000001</v>
      </c>
      <c r="E32" s="20">
        <f t="shared" si="0"/>
        <v>0.17129</v>
      </c>
      <c r="F32" s="20">
        <f t="shared" si="0"/>
        <v>0.2049</v>
      </c>
      <c r="G32" s="20">
        <f t="shared" si="0"/>
        <v>1</v>
      </c>
      <c r="H32" s="20">
        <f t="shared" si="0"/>
        <v>0.3901</v>
      </c>
      <c r="I32" s="20">
        <f t="shared" si="0"/>
        <v>0.68320000000000003</v>
      </c>
      <c r="J32" s="20">
        <f t="shared" si="0"/>
        <v>0.43680000000000002</v>
      </c>
      <c r="K32" s="20">
        <f t="shared" si="0"/>
        <v>0.27760000000000001</v>
      </c>
      <c r="L32" s="20">
        <f t="shared" si="0"/>
        <v>0.29449999999999998</v>
      </c>
      <c r="M32" s="20">
        <f t="shared" si="0"/>
        <v>0.73880000000000001</v>
      </c>
      <c r="N32" s="20">
        <f t="shared" si="0"/>
        <v>9.6100000000000005E-2</v>
      </c>
      <c r="O32" s="20">
        <f t="shared" si="0"/>
        <v>0.16500000000000001</v>
      </c>
      <c r="P32" s="98"/>
      <c r="Q32" s="98"/>
      <c r="U32" s="98"/>
    </row>
    <row r="33" spans="1:21" ht="41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U33" s="98"/>
    </row>
    <row r="34" spans="1:21" ht="40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U34" s="98"/>
    </row>
    <row r="35" spans="1:21" ht="51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U35" s="98"/>
    </row>
    <row r="36" spans="1:21" ht="31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U36" s="98"/>
    </row>
    <row r="37" spans="1:21" ht="48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U37" s="98"/>
    </row>
    <row r="38" spans="1:21" ht="31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U38" s="98"/>
    </row>
    <row r="39" spans="1:21" ht="37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U39" s="98"/>
    </row>
    <row r="40" spans="1:21" ht="28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U40" s="98"/>
    </row>
    <row r="41" spans="1:21" ht="39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U41" s="98"/>
    </row>
    <row r="42" spans="1:21" ht="36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U42" s="98"/>
    </row>
    <row r="43" spans="1:21" ht="35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U43" s="98"/>
    </row>
    <row r="44" spans="1:21" ht="29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1:2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1:2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1:2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1:2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1:2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</sheetData>
  <sheetProtection password="86A7" sheet="1"/>
  <protectedRanges>
    <protectedRange sqref="C6:D7" name="Tartomány1"/>
    <protectedRange sqref="C8" name="Tartomány2"/>
    <protectedRange sqref="C20:O20" name="Tartomány3"/>
    <protectedRange sqref="T6:T18" name="Tartomány4"/>
  </protectedRanges>
  <mergeCells count="17">
    <mergeCell ref="C6:D6"/>
    <mergeCell ref="B1:E1"/>
    <mergeCell ref="B2:C2"/>
    <mergeCell ref="B22:B24"/>
    <mergeCell ref="C11:F11"/>
    <mergeCell ref="C7:D7"/>
    <mergeCell ref="C15:F15"/>
    <mergeCell ref="J11:L11"/>
    <mergeCell ref="M11:O11"/>
    <mergeCell ref="H11:I11"/>
    <mergeCell ref="H15:I15"/>
    <mergeCell ref="J15:L15"/>
    <mergeCell ref="R6:R9"/>
    <mergeCell ref="R11:R12"/>
    <mergeCell ref="R13:R15"/>
    <mergeCell ref="M15:O15"/>
    <mergeCell ref="R16:R18"/>
  </mergeCells>
  <pageMargins left="0.70866141732283472" right="0.70866141732283472" top="0.74803149606299213" bottom="0.74803149606299213" header="0.31496062992125984" footer="0.31496062992125984"/>
  <pageSetup paperSize="8" scale="52" orientation="landscape" horizontalDpi="4294967293" verticalDpi="4294967293" r:id="rId1"/>
  <headerFooter>
    <oddFooter>&amp;P. oldal, összesen: &amp;N</oddFooter>
  </headerFooter>
  <rowBreaks count="1" manualBreakCount="1">
    <brk id="25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6"/>
  <sheetViews>
    <sheetView topLeftCell="A52" zoomScale="70" zoomScaleNormal="70" zoomScaleSheetLayoutView="25" workbookViewId="0">
      <selection activeCell="K59" sqref="K59"/>
    </sheetView>
  </sheetViews>
  <sheetFormatPr defaultRowHeight="15"/>
  <cols>
    <col min="1" max="1" width="19.42578125" customWidth="1"/>
    <col min="2" max="2" width="22" customWidth="1"/>
    <col min="3" max="3" width="16.42578125" bestFit="1" customWidth="1"/>
    <col min="4" max="4" width="18.140625" bestFit="1" customWidth="1"/>
    <col min="5" max="5" width="15.7109375" customWidth="1"/>
    <col min="6" max="6" width="17.85546875" customWidth="1"/>
    <col min="9" max="9" width="14.7109375" customWidth="1"/>
    <col min="10" max="10" width="19.5703125" customWidth="1"/>
    <col min="11" max="11" width="17.42578125" customWidth="1"/>
    <col min="12" max="14" width="14.7109375" customWidth="1"/>
    <col min="15" max="15" width="14.5703125" customWidth="1"/>
  </cols>
  <sheetData>
    <row r="1" spans="1:44" ht="150" customHeight="1">
      <c r="B1" s="241" t="s">
        <v>140</v>
      </c>
      <c r="C1" s="242"/>
      <c r="D1" s="242"/>
      <c r="E1" s="24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</row>
    <row r="2" spans="1:44" ht="30.75" customHeight="1">
      <c r="A2" s="93"/>
      <c r="B2" s="245" t="s">
        <v>58</v>
      </c>
      <c r="C2" s="245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4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4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4" ht="39.75" customHeight="1">
      <c r="A6" s="93"/>
      <c r="B6" s="114" t="s">
        <v>97</v>
      </c>
      <c r="C6" s="244" t="str">
        <f>'1.) Megye_ITP_3. fejezet'!C6:D6</f>
        <v xml:space="preserve">Fejér megye </v>
      </c>
      <c r="D6" s="24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4" ht="48" customHeight="1">
      <c r="A7" s="93"/>
      <c r="B7" s="114" t="s">
        <v>98</v>
      </c>
      <c r="C7" s="244" t="str">
        <f>'1.) Megye_ITP_3. fejezet'!C7:D7</f>
        <v>Fejér megyei Integrált Területi Program</v>
      </c>
      <c r="D7" s="24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4" ht="56.25">
      <c r="A8" s="93"/>
      <c r="B8" s="114" t="s">
        <v>99</v>
      </c>
      <c r="C8" s="113">
        <f>'1.) Megye_ITP_3. fejezet'!C8</f>
        <v>32.1</v>
      </c>
      <c r="D8" s="14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4" ht="88.5" customHeight="1">
      <c r="A9" s="93"/>
      <c r="B9" s="93"/>
      <c r="C9" s="93"/>
      <c r="D9" s="93"/>
      <c r="E9" s="93"/>
      <c r="F9" s="93"/>
      <c r="G9" s="93"/>
      <c r="H9" s="93"/>
      <c r="I9" s="243" t="s">
        <v>107</v>
      </c>
      <c r="J9" s="243"/>
      <c r="K9" s="45">
        <f>'1.) Megye_ITP_3. fejezet'!C21</f>
        <v>4.1473020208861024</v>
      </c>
      <c r="L9" s="45">
        <f>'1.) Megye_ITP_3. fejezet'!D21</f>
        <v>2.7179672159438382</v>
      </c>
      <c r="M9" s="45">
        <f>'1.) Megye_ITP_3. fejezet'!E21</f>
        <v>2.0546387943820115</v>
      </c>
      <c r="N9" s="45">
        <f>'1.) Megye_ITP_3. fejezet'!F21</f>
        <v>2.4577937355880333</v>
      </c>
      <c r="O9" s="32">
        <f>SUM(K9:N9)</f>
        <v>11.377701766799985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4" ht="130.5" customHeight="1">
      <c r="A10" s="1" t="s">
        <v>66</v>
      </c>
      <c r="B10" s="151"/>
      <c r="C10" s="33" t="s">
        <v>71</v>
      </c>
      <c r="D10" s="33" t="s">
        <v>72</v>
      </c>
      <c r="E10" s="33" t="s">
        <v>73</v>
      </c>
      <c r="F10" s="33" t="s">
        <v>74</v>
      </c>
      <c r="G10" s="93"/>
      <c r="H10" s="93"/>
      <c r="I10" s="155" t="s">
        <v>66</v>
      </c>
      <c r="J10" s="155"/>
      <c r="K10" s="47" t="s">
        <v>71</v>
      </c>
      <c r="L10" s="47" t="s">
        <v>72</v>
      </c>
      <c r="M10" s="47" t="s">
        <v>73</v>
      </c>
      <c r="N10" s="47" t="s">
        <v>74</v>
      </c>
      <c r="O10" s="43" t="s">
        <v>95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4" ht="65.25" customHeight="1">
      <c r="A11" s="243" t="s">
        <v>54</v>
      </c>
      <c r="B11" s="10" t="s">
        <v>102</v>
      </c>
      <c r="C11" s="13">
        <v>0</v>
      </c>
      <c r="D11" s="13">
        <v>0</v>
      </c>
      <c r="E11" s="13">
        <v>0</v>
      </c>
      <c r="F11" s="13">
        <v>0</v>
      </c>
      <c r="G11" s="93"/>
      <c r="H11" s="93"/>
      <c r="I11" s="243" t="s">
        <v>54</v>
      </c>
      <c r="J11" s="10" t="s">
        <v>102</v>
      </c>
      <c r="K11" s="40">
        <f>K9*C11</f>
        <v>0</v>
      </c>
      <c r="L11" s="40">
        <f>L9*D11</f>
        <v>0</v>
      </c>
      <c r="M11" s="40">
        <f>M9*E11</f>
        <v>0</v>
      </c>
      <c r="N11" s="40">
        <f>N9*F11</f>
        <v>0</v>
      </c>
      <c r="O11" s="44">
        <f>SUM(K11:N11)</f>
        <v>0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</row>
    <row r="12" spans="1:44" ht="68.25" customHeight="1">
      <c r="A12" s="243"/>
      <c r="B12" s="10" t="s">
        <v>101</v>
      </c>
      <c r="C12" s="13">
        <v>0</v>
      </c>
      <c r="D12" s="13">
        <v>0</v>
      </c>
      <c r="E12" s="13">
        <v>0</v>
      </c>
      <c r="F12" s="13">
        <v>0</v>
      </c>
      <c r="G12" s="93"/>
      <c r="H12" s="93"/>
      <c r="I12" s="243"/>
      <c r="J12" s="10" t="s">
        <v>101</v>
      </c>
      <c r="K12" s="40">
        <f>K9*C12</f>
        <v>0</v>
      </c>
      <c r="L12" s="40">
        <f>L9*D12</f>
        <v>0</v>
      </c>
      <c r="M12" s="40">
        <f>M9*E12</f>
        <v>0</v>
      </c>
      <c r="N12" s="40">
        <f>N9*F12</f>
        <v>0</v>
      </c>
      <c r="O12" s="44">
        <f>SUM(K12:N12)</f>
        <v>0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</row>
    <row r="13" spans="1:44" ht="68.25" customHeight="1">
      <c r="A13" s="243"/>
      <c r="B13" s="10" t="s">
        <v>137</v>
      </c>
      <c r="C13" s="13">
        <v>0</v>
      </c>
      <c r="D13" s="13">
        <v>0</v>
      </c>
      <c r="E13" s="13">
        <v>0</v>
      </c>
      <c r="F13" s="13">
        <v>0</v>
      </c>
      <c r="G13" s="93"/>
      <c r="H13" s="93"/>
      <c r="I13" s="243"/>
      <c r="J13" s="10" t="s">
        <v>137</v>
      </c>
      <c r="K13" s="40">
        <f>K9*C13</f>
        <v>0</v>
      </c>
      <c r="L13" s="40">
        <f>L9*D13</f>
        <v>0</v>
      </c>
      <c r="M13" s="40">
        <f>M9*E13</f>
        <v>0</v>
      </c>
      <c r="N13" s="40">
        <f>N9*F13</f>
        <v>0</v>
      </c>
      <c r="O13" s="44">
        <f>SUM(K13:N13)</f>
        <v>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4" ht="76.5" customHeight="1">
      <c r="A14" s="243"/>
      <c r="B14" s="10" t="s">
        <v>103</v>
      </c>
      <c r="C14" s="13">
        <v>1</v>
      </c>
      <c r="D14" s="13">
        <v>1</v>
      </c>
      <c r="E14" s="13">
        <v>1</v>
      </c>
      <c r="F14" s="13">
        <v>1</v>
      </c>
      <c r="G14" s="93"/>
      <c r="H14" s="93"/>
      <c r="I14" s="243"/>
      <c r="J14" s="10" t="s">
        <v>103</v>
      </c>
      <c r="K14" s="40">
        <f>K9*C14</f>
        <v>4.1473020208861024</v>
      </c>
      <c r="L14" s="40">
        <f>L9*D14</f>
        <v>2.7179672159438382</v>
      </c>
      <c r="M14" s="40">
        <f>M9*E14</f>
        <v>2.0546387943820115</v>
      </c>
      <c r="N14" s="40">
        <f>N9*F14</f>
        <v>2.4577937355880333</v>
      </c>
      <c r="O14" s="44">
        <f>SUM(K14:N14)</f>
        <v>11.377701766799985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spans="1:44">
      <c r="A15" s="157"/>
      <c r="B15" s="131" t="s">
        <v>93</v>
      </c>
      <c r="C15" s="21">
        <f>SUM(C11:C14)</f>
        <v>1</v>
      </c>
      <c r="D15" s="21">
        <f>SUM(D11:D14)</f>
        <v>1</v>
      </c>
      <c r="E15" s="21">
        <f>SUM(E11:E14)</f>
        <v>1</v>
      </c>
      <c r="F15" s="21">
        <f>SUM(F11:F14)</f>
        <v>1</v>
      </c>
      <c r="G15" s="93"/>
      <c r="H15" s="93"/>
      <c r="J15" s="41" t="s">
        <v>106</v>
      </c>
      <c r="K15" s="42">
        <f>SUM(K11:K14)</f>
        <v>4.1473020208861024</v>
      </c>
      <c r="L15" s="42">
        <f>SUM(L11:L14)</f>
        <v>2.7179672159438382</v>
      </c>
      <c r="M15" s="42">
        <f>SUM(M11:M14)</f>
        <v>2.0546387943820115</v>
      </c>
      <c r="N15" s="42">
        <f>SUM(N11:N14)</f>
        <v>2.4577937355880333</v>
      </c>
      <c r="O15" s="30">
        <f>SUM(O11:O14)</f>
        <v>11.377701766799985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4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1:44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</row>
    <row r="18" spans="1:44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</row>
    <row r="19" spans="1:4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</row>
    <row r="20" spans="1:44" ht="52.5" customHeight="1">
      <c r="A20" s="93"/>
      <c r="B20" s="93"/>
      <c r="C20" s="93"/>
      <c r="D20" s="93"/>
      <c r="E20" s="93"/>
      <c r="F20" s="93"/>
      <c r="G20" s="93"/>
      <c r="H20" s="93"/>
      <c r="I20" s="243" t="s">
        <v>107</v>
      </c>
      <c r="J20" s="243"/>
      <c r="K20" s="48">
        <f>'1.) Megye_ITP_3. fejezet'!G21</f>
        <v>5.9396622408580919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</row>
    <row r="21" spans="1:44" ht="63.75" customHeight="1">
      <c r="A21" s="19" t="s">
        <v>67</v>
      </c>
      <c r="C21" s="33" t="s">
        <v>75</v>
      </c>
      <c r="D21" s="98"/>
      <c r="E21" s="93"/>
      <c r="F21" s="93"/>
      <c r="G21" s="93"/>
      <c r="H21" s="93"/>
      <c r="I21" s="49" t="s">
        <v>67</v>
      </c>
      <c r="J21" s="50"/>
      <c r="K21" s="47" t="s">
        <v>75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</row>
    <row r="22" spans="1:44" ht="45.75" customHeight="1">
      <c r="A22" s="243" t="s">
        <v>54</v>
      </c>
      <c r="B22" s="10" t="s">
        <v>102</v>
      </c>
      <c r="C22" s="13">
        <v>0</v>
      </c>
      <c r="D22" s="93"/>
      <c r="E22" s="93"/>
      <c r="F22" s="93"/>
      <c r="G22" s="93"/>
      <c r="H22" s="93"/>
      <c r="I22" s="243" t="s">
        <v>54</v>
      </c>
      <c r="J22" s="10" t="s">
        <v>102</v>
      </c>
      <c r="K22" s="51">
        <f>K20*C22</f>
        <v>0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</row>
    <row r="23" spans="1:44" ht="51" customHeight="1">
      <c r="A23" s="243"/>
      <c r="B23" s="10" t="s">
        <v>101</v>
      </c>
      <c r="C23" s="13">
        <v>0</v>
      </c>
      <c r="D23" s="93"/>
      <c r="E23" s="93"/>
      <c r="F23" s="93"/>
      <c r="G23" s="93"/>
      <c r="H23" s="93"/>
      <c r="I23" s="243"/>
      <c r="J23" s="10" t="s">
        <v>101</v>
      </c>
      <c r="K23" s="51">
        <f>K20*C23</f>
        <v>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</row>
    <row r="24" spans="1:44" ht="51" customHeight="1">
      <c r="A24" s="243"/>
      <c r="B24" s="10" t="s">
        <v>137</v>
      </c>
      <c r="C24" s="13">
        <v>0</v>
      </c>
      <c r="D24" s="93"/>
      <c r="E24" s="93"/>
      <c r="F24" s="93"/>
      <c r="G24" s="93"/>
      <c r="H24" s="93"/>
      <c r="I24" s="243"/>
      <c r="J24" s="10" t="s">
        <v>137</v>
      </c>
      <c r="K24" s="51">
        <f>K20*C24</f>
        <v>0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</row>
    <row r="25" spans="1:44" ht="50.25" customHeight="1">
      <c r="A25" s="243"/>
      <c r="B25" s="10" t="s">
        <v>103</v>
      </c>
      <c r="C25" s="13">
        <v>1</v>
      </c>
      <c r="D25" s="93"/>
      <c r="E25" s="93"/>
      <c r="F25" s="93"/>
      <c r="G25" s="93"/>
      <c r="H25" s="93"/>
      <c r="I25" s="246"/>
      <c r="J25" s="10" t="s">
        <v>103</v>
      </c>
      <c r="K25" s="51">
        <f>K20*C25</f>
        <v>5.9396622408580919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</row>
    <row r="26" spans="1:44">
      <c r="A26" s="154"/>
      <c r="B26" s="31" t="s">
        <v>93</v>
      </c>
      <c r="C26" s="148">
        <f>SUM(C22:C25)</f>
        <v>1</v>
      </c>
      <c r="D26" s="93"/>
      <c r="E26" s="93"/>
      <c r="F26" s="93"/>
      <c r="G26" s="93"/>
      <c r="H26" s="93"/>
      <c r="I26" s="156"/>
      <c r="J26" s="52" t="s">
        <v>108</v>
      </c>
      <c r="K26" s="147">
        <f>SUM(K22:K25)</f>
        <v>5.9396622408580919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</row>
    <row r="27" spans="1:44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</row>
    <row r="28" spans="1:44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</row>
    <row r="29" spans="1:44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</row>
    <row r="30" spans="1:44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</row>
    <row r="31" spans="1:44" ht="63" customHeight="1">
      <c r="A31" s="93"/>
      <c r="B31" s="93"/>
      <c r="C31" s="93"/>
      <c r="D31" s="93"/>
      <c r="E31" s="93"/>
      <c r="F31" s="93"/>
      <c r="G31" s="93"/>
      <c r="H31" s="93"/>
      <c r="I31" s="243" t="s">
        <v>107</v>
      </c>
      <c r="J31" s="243"/>
      <c r="K31" s="48">
        <f>'1.) Megye_ITP_3. fejezet'!H21</f>
        <v>3.1511738484834364</v>
      </c>
      <c r="L31" s="48">
        <f>'1.) Megye_ITP_3. fejezet'!I21</f>
        <v>5.5187951122375898</v>
      </c>
      <c r="M31" s="31">
        <f>SUM(K31:L31)</f>
        <v>8.6699689607210253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</row>
    <row r="32" spans="1:44" ht="110.25" customHeight="1">
      <c r="A32" s="19" t="s">
        <v>68</v>
      </c>
      <c r="B32" s="151"/>
      <c r="C32" s="33" t="s">
        <v>104</v>
      </c>
      <c r="D32" s="33" t="s">
        <v>77</v>
      </c>
      <c r="E32" s="93"/>
      <c r="F32" s="93"/>
      <c r="G32" s="93"/>
      <c r="H32" s="93"/>
      <c r="I32" s="54" t="s">
        <v>68</v>
      </c>
      <c r="J32" s="46"/>
      <c r="K32" s="47" t="s">
        <v>104</v>
      </c>
      <c r="L32" s="47" t="s">
        <v>77</v>
      </c>
      <c r="M32" s="31" t="s">
        <v>95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</row>
    <row r="33" spans="1:44" ht="55.5" customHeight="1">
      <c r="A33" s="243" t="s">
        <v>54</v>
      </c>
      <c r="B33" s="10" t="s">
        <v>102</v>
      </c>
      <c r="C33" s="39">
        <v>0</v>
      </c>
      <c r="D33" s="39">
        <v>0</v>
      </c>
      <c r="E33" s="93"/>
      <c r="F33" s="93"/>
      <c r="G33" s="93"/>
      <c r="H33" s="93"/>
      <c r="I33" s="243" t="s">
        <v>54</v>
      </c>
      <c r="J33" s="10" t="s">
        <v>102</v>
      </c>
      <c r="K33" s="53">
        <f>K31*C33</f>
        <v>0</v>
      </c>
      <c r="L33" s="53">
        <f>L31*D33</f>
        <v>0</v>
      </c>
      <c r="M33" s="31">
        <f>SUM(K33:L33)</f>
        <v>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</row>
    <row r="34" spans="1:44" ht="57" customHeight="1">
      <c r="A34" s="243"/>
      <c r="B34" s="10" t="s">
        <v>101</v>
      </c>
      <c r="C34" s="39">
        <v>0</v>
      </c>
      <c r="D34" s="39">
        <v>0</v>
      </c>
      <c r="E34" s="93"/>
      <c r="F34" s="93"/>
      <c r="G34" s="93"/>
      <c r="H34" s="93"/>
      <c r="I34" s="243"/>
      <c r="J34" s="10" t="s">
        <v>101</v>
      </c>
      <c r="K34" s="53">
        <f>K31*C34</f>
        <v>0</v>
      </c>
      <c r="L34" s="53">
        <f>L31*D34</f>
        <v>0</v>
      </c>
      <c r="M34" s="31">
        <f>SUM(K34:L34)</f>
        <v>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</row>
    <row r="35" spans="1:44" ht="57" customHeight="1">
      <c r="A35" s="243"/>
      <c r="B35" s="10" t="s">
        <v>137</v>
      </c>
      <c r="C35" s="39">
        <v>0</v>
      </c>
      <c r="D35" s="39">
        <v>0</v>
      </c>
      <c r="E35" s="93"/>
      <c r="F35" s="93"/>
      <c r="G35" s="93"/>
      <c r="H35" s="93"/>
      <c r="I35" s="243"/>
      <c r="J35" s="10" t="s">
        <v>137</v>
      </c>
      <c r="K35" s="53">
        <f>K31*C35</f>
        <v>0</v>
      </c>
      <c r="L35" s="53">
        <f>L31*D35</f>
        <v>0</v>
      </c>
      <c r="M35" s="31">
        <f>SUM(K35:L35)</f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1:44" ht="56.25" customHeight="1">
      <c r="A36" s="243"/>
      <c r="B36" s="10" t="s">
        <v>103</v>
      </c>
      <c r="C36" s="39">
        <v>1</v>
      </c>
      <c r="D36" s="39">
        <v>1</v>
      </c>
      <c r="E36" s="93"/>
      <c r="F36" s="93"/>
      <c r="G36" s="93"/>
      <c r="H36" s="93"/>
      <c r="I36" s="243"/>
      <c r="J36" s="10" t="s">
        <v>103</v>
      </c>
      <c r="K36" s="53">
        <f>K31*C36</f>
        <v>3.1511738484834364</v>
      </c>
      <c r="L36" s="53">
        <f>L31*D36</f>
        <v>5.5187951122375898</v>
      </c>
      <c r="M36" s="31">
        <f>SUM(K36:L36)</f>
        <v>8.6699689607210253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1:44" ht="30" customHeight="1">
      <c r="A37" s="154"/>
      <c r="B37" s="31" t="s">
        <v>93</v>
      </c>
      <c r="C37" s="150">
        <f>SUM(C33:C36)</f>
        <v>1</v>
      </c>
      <c r="D37" s="150">
        <f>SUM(D33:D36)</f>
        <v>1</v>
      </c>
      <c r="E37" s="93"/>
      <c r="F37" s="93"/>
      <c r="G37" s="93"/>
      <c r="H37" s="93"/>
      <c r="I37" s="149"/>
      <c r="J37" s="52" t="s">
        <v>106</v>
      </c>
      <c r="K37" s="31">
        <f>SUM(K33:K36)</f>
        <v>3.1511738484834364</v>
      </c>
      <c r="L37" s="31">
        <f>SUM(L33:L36)</f>
        <v>5.5187951122375898</v>
      </c>
      <c r="M37" s="31">
        <f>SUM(M33:M36)</f>
        <v>8.6699689607210253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</row>
    <row r="38" spans="1:44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</row>
    <row r="39" spans="1:44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</row>
    <row r="40" spans="1:44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</row>
    <row r="41" spans="1:44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</row>
    <row r="42" spans="1:44" ht="53.25" customHeight="1">
      <c r="A42" s="93"/>
      <c r="B42" s="93"/>
      <c r="C42" s="93"/>
      <c r="D42" s="93"/>
      <c r="E42" s="93"/>
      <c r="F42" s="93"/>
      <c r="G42" s="93"/>
      <c r="H42" s="93"/>
      <c r="I42" s="243" t="s">
        <v>107</v>
      </c>
      <c r="J42" s="243"/>
      <c r="K42" s="48">
        <f>'1.) Megye_ITP_3. fejezet'!J21</f>
        <v>1.0843896446305046</v>
      </c>
      <c r="L42" s="48">
        <f>'1.) Megye_ITP_3. fejezet'!K21</f>
        <v>0.6891633822102291</v>
      </c>
      <c r="M42" s="48">
        <f>'1.) Megye_ITP_3. fejezet'!L21</f>
        <v>0.73111893393700444</v>
      </c>
      <c r="N42" s="31">
        <f>SUM(K42:M42)</f>
        <v>2.5046719607777383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</row>
    <row r="43" spans="1:44" ht="87.75" customHeight="1">
      <c r="A43" s="19" t="s">
        <v>69</v>
      </c>
      <c r="B43" s="151"/>
      <c r="C43" s="152" t="s">
        <v>78</v>
      </c>
      <c r="D43" s="152" t="s">
        <v>79</v>
      </c>
      <c r="E43" s="152" t="s">
        <v>80</v>
      </c>
      <c r="F43" s="93"/>
      <c r="G43" s="93"/>
      <c r="H43" s="93"/>
      <c r="I43" s="50" t="s">
        <v>69</v>
      </c>
      <c r="J43" s="50"/>
      <c r="K43" s="55" t="s">
        <v>78</v>
      </c>
      <c r="L43" s="55" t="s">
        <v>79</v>
      </c>
      <c r="M43" s="55" t="s">
        <v>80</v>
      </c>
      <c r="N43" s="31" t="s">
        <v>93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</row>
    <row r="44" spans="1:44" ht="52.5" customHeight="1">
      <c r="A44" s="243" t="s">
        <v>54</v>
      </c>
      <c r="B44" s="10" t="s">
        <v>102</v>
      </c>
      <c r="C44" s="153">
        <v>0</v>
      </c>
      <c r="D44" s="153">
        <v>0</v>
      </c>
      <c r="E44" s="153">
        <v>0</v>
      </c>
      <c r="F44" s="93"/>
      <c r="G44" s="93"/>
      <c r="H44" s="93"/>
      <c r="I44" s="243" t="s">
        <v>54</v>
      </c>
      <c r="J44" s="10" t="s">
        <v>102</v>
      </c>
      <c r="K44" s="53">
        <f>K42*C44</f>
        <v>0</v>
      </c>
      <c r="L44" s="53">
        <f>L42*D44</f>
        <v>0</v>
      </c>
      <c r="M44" s="53">
        <f>M42*E44</f>
        <v>0</v>
      </c>
      <c r="N44" s="31">
        <f>SUM(K44:M44)</f>
        <v>0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</row>
    <row r="45" spans="1:44" ht="43.5" customHeight="1">
      <c r="A45" s="243"/>
      <c r="B45" s="10" t="s">
        <v>101</v>
      </c>
      <c r="C45" s="153">
        <v>0</v>
      </c>
      <c r="D45" s="153">
        <v>0</v>
      </c>
      <c r="E45" s="153">
        <v>0</v>
      </c>
      <c r="F45" s="93"/>
      <c r="G45" s="93"/>
      <c r="H45" s="93"/>
      <c r="I45" s="243"/>
      <c r="J45" s="10" t="s">
        <v>101</v>
      </c>
      <c r="K45" s="53">
        <f>K42*C45</f>
        <v>0</v>
      </c>
      <c r="L45" s="53">
        <f>L42*D45</f>
        <v>0</v>
      </c>
      <c r="M45" s="53">
        <f>M42*E45</f>
        <v>0</v>
      </c>
      <c r="N45" s="31">
        <f>SUM(K45:M45)</f>
        <v>0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</row>
    <row r="46" spans="1:44" ht="43.5" customHeight="1">
      <c r="A46" s="243"/>
      <c r="B46" s="10" t="s">
        <v>137</v>
      </c>
      <c r="C46" s="153">
        <v>0</v>
      </c>
      <c r="D46" s="153">
        <v>0</v>
      </c>
      <c r="E46" s="153">
        <v>0</v>
      </c>
      <c r="F46" s="93"/>
      <c r="G46" s="93"/>
      <c r="H46" s="93"/>
      <c r="I46" s="243"/>
      <c r="J46" s="10" t="s">
        <v>137</v>
      </c>
      <c r="K46" s="53">
        <f>K42*C46</f>
        <v>0</v>
      </c>
      <c r="L46" s="53">
        <f>L42*D46</f>
        <v>0</v>
      </c>
      <c r="M46" s="53">
        <f>M42*E46</f>
        <v>0</v>
      </c>
      <c r="N46" s="31">
        <f>SUM(K46:M46)</f>
        <v>0</v>
      </c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</row>
    <row r="47" spans="1:44" ht="45">
      <c r="A47" s="243"/>
      <c r="B47" s="10" t="s">
        <v>103</v>
      </c>
      <c r="C47" s="153">
        <v>1</v>
      </c>
      <c r="D47" s="153">
        <v>1</v>
      </c>
      <c r="E47" s="153">
        <v>1</v>
      </c>
      <c r="F47" s="93"/>
      <c r="G47" s="93"/>
      <c r="H47" s="93"/>
      <c r="I47" s="243"/>
      <c r="J47" s="10" t="s">
        <v>103</v>
      </c>
      <c r="K47" s="53">
        <f>K42*C47</f>
        <v>1.0843896446305046</v>
      </c>
      <c r="L47" s="53">
        <f>L42*D47</f>
        <v>0.6891633822102291</v>
      </c>
      <c r="M47" s="53">
        <f>M42*E47</f>
        <v>0.73111893393700444</v>
      </c>
      <c r="N47" s="31">
        <f>SUM(K47:M47)</f>
        <v>2.5046719607777383</v>
      </c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</row>
    <row r="48" spans="1:44" ht="27.75" customHeight="1">
      <c r="A48" s="149"/>
      <c r="B48" s="31" t="s">
        <v>93</v>
      </c>
      <c r="C48" s="150">
        <f>SUM(C44:C47)</f>
        <v>1</v>
      </c>
      <c r="D48" s="150">
        <f>SUM(D44:D47)</f>
        <v>1</v>
      </c>
      <c r="E48" s="150">
        <f>SUM(E44:E47)</f>
        <v>1</v>
      </c>
      <c r="F48" s="93"/>
      <c r="G48" s="93"/>
      <c r="H48" s="93"/>
      <c r="I48" s="158"/>
      <c r="J48" s="31" t="s">
        <v>106</v>
      </c>
      <c r="K48" s="56">
        <f>SUM(K44:K47)</f>
        <v>1.0843896446305046</v>
      </c>
      <c r="L48" s="56">
        <f>SUM(L44:L47)</f>
        <v>0.6891633822102291</v>
      </c>
      <c r="M48" s="56">
        <f>SUM(M44:M47)</f>
        <v>0.73111893393700444</v>
      </c>
      <c r="N48" s="56">
        <f>SUM(N44:N47)</f>
        <v>2.5046719607777383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</row>
    <row r="49" spans="1:44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146"/>
      <c r="L49" s="146"/>
      <c r="M49" s="146"/>
      <c r="N49" s="146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</row>
    <row r="50" spans="1:44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</row>
    <row r="51" spans="1:44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</row>
    <row r="52" spans="1:44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1:44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</row>
    <row r="54" spans="1:44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</row>
    <row r="55" spans="1:44" ht="38.25" customHeight="1">
      <c r="A55" s="93"/>
      <c r="B55" s="93"/>
      <c r="C55" s="93"/>
      <c r="D55" s="93"/>
      <c r="E55" s="93"/>
      <c r="F55" s="93"/>
      <c r="G55" s="93"/>
      <c r="H55" s="93"/>
      <c r="I55" s="243" t="s">
        <v>107</v>
      </c>
      <c r="J55" s="243"/>
      <c r="K55" s="48">
        <f>'1.) Megye_ITP_3. fejezet'!M21</f>
        <v>2.6632336561833809</v>
      </c>
      <c r="L55" s="48">
        <f>'1.) Megye_ITP_3. fejezet'!N21</f>
        <v>0.34642224466597576</v>
      </c>
      <c r="M55" s="48">
        <f>'1.) Megye_ITP_3. fejezet'!O21</f>
        <v>0.59479365629433922</v>
      </c>
      <c r="N55" s="31">
        <f>SUM(K55:M55)</f>
        <v>3.6044495571436963</v>
      </c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</row>
    <row r="56" spans="1:44" ht="95.25" customHeight="1">
      <c r="A56" s="159" t="s">
        <v>70</v>
      </c>
      <c r="B56" s="151"/>
      <c r="C56" s="160" t="s">
        <v>81</v>
      </c>
      <c r="D56" s="64" t="s">
        <v>82</v>
      </c>
      <c r="E56" s="160" t="s">
        <v>83</v>
      </c>
      <c r="F56" s="93"/>
      <c r="G56" s="93"/>
      <c r="H56" s="93"/>
      <c r="I56" s="50" t="s">
        <v>70</v>
      </c>
      <c r="J56" s="50"/>
      <c r="K56" s="57" t="s">
        <v>81</v>
      </c>
      <c r="L56" s="83" t="s">
        <v>82</v>
      </c>
      <c r="M56" s="57" t="s">
        <v>83</v>
      </c>
      <c r="N56" s="31" t="s">
        <v>95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</row>
    <row r="57" spans="1:44" ht="39.75" customHeight="1">
      <c r="A57" s="243" t="s">
        <v>54</v>
      </c>
      <c r="B57" s="10" t="s">
        <v>102</v>
      </c>
      <c r="C57" s="39">
        <v>0</v>
      </c>
      <c r="D57" s="39">
        <v>0</v>
      </c>
      <c r="E57" s="39">
        <v>0</v>
      </c>
      <c r="F57" s="93"/>
      <c r="G57" s="93"/>
      <c r="H57" s="93"/>
      <c r="I57" s="243" t="s">
        <v>54</v>
      </c>
      <c r="J57" s="10" t="s">
        <v>102</v>
      </c>
      <c r="K57" s="53">
        <f>K55*C57</f>
        <v>0</v>
      </c>
      <c r="L57" s="53">
        <f>L55*D57</f>
        <v>0</v>
      </c>
      <c r="M57" s="53">
        <f>M55*E57</f>
        <v>0</v>
      </c>
      <c r="N57" s="31">
        <f>SUM(K57:M57)</f>
        <v>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</row>
    <row r="58" spans="1:44" ht="45" customHeight="1">
      <c r="A58" s="243"/>
      <c r="B58" s="10" t="s">
        <v>101</v>
      </c>
      <c r="C58" s="39">
        <v>0</v>
      </c>
      <c r="D58" s="39">
        <v>0</v>
      </c>
      <c r="E58" s="39">
        <v>0</v>
      </c>
      <c r="F58" s="93"/>
      <c r="G58" s="93"/>
      <c r="H58" s="93"/>
      <c r="I58" s="243"/>
      <c r="J58" s="10" t="s">
        <v>101</v>
      </c>
      <c r="K58" s="53">
        <f>K55*C58</f>
        <v>0</v>
      </c>
      <c r="L58" s="53">
        <f>L55*D58</f>
        <v>0</v>
      </c>
      <c r="M58" s="53">
        <f>M55*E58</f>
        <v>0</v>
      </c>
      <c r="N58" s="31">
        <f>SUM(K58:M58)</f>
        <v>0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</row>
    <row r="59" spans="1:44" ht="45" customHeight="1">
      <c r="A59" s="243"/>
      <c r="B59" s="10" t="s">
        <v>137</v>
      </c>
      <c r="C59" s="39">
        <v>0.3</v>
      </c>
      <c r="D59" s="39">
        <v>0</v>
      </c>
      <c r="E59" s="39">
        <v>0</v>
      </c>
      <c r="F59" s="93"/>
      <c r="G59" s="93"/>
      <c r="H59" s="93"/>
      <c r="I59" s="243"/>
      <c r="J59" s="10" t="s">
        <v>137</v>
      </c>
      <c r="K59" s="53">
        <f>K55*C59</f>
        <v>0.7989700968550143</v>
      </c>
      <c r="L59" s="53">
        <f>L55*D59</f>
        <v>0</v>
      </c>
      <c r="M59" s="53">
        <f>M55*E59</f>
        <v>0</v>
      </c>
      <c r="N59" s="31">
        <f>SUM(K59:M59)</f>
        <v>0.7989700968550143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</row>
    <row r="60" spans="1:44" ht="45">
      <c r="A60" s="243"/>
      <c r="B60" s="10" t="s">
        <v>105</v>
      </c>
      <c r="C60" s="39">
        <v>0.7</v>
      </c>
      <c r="D60" s="39">
        <v>1</v>
      </c>
      <c r="E60" s="39">
        <v>1</v>
      </c>
      <c r="F60" s="93"/>
      <c r="G60" s="93"/>
      <c r="H60" s="93"/>
      <c r="I60" s="243"/>
      <c r="J60" s="10" t="s">
        <v>105</v>
      </c>
      <c r="K60" s="53">
        <f>K55*C60</f>
        <v>1.8642635593283665</v>
      </c>
      <c r="L60" s="53">
        <f>L55*D60</f>
        <v>0.34642224466597576</v>
      </c>
      <c r="M60" s="53">
        <f>M55*E60</f>
        <v>0.59479365629433922</v>
      </c>
      <c r="N60" s="31">
        <f>SUM(K60:M60)</f>
        <v>2.8054794602886819</v>
      </c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</row>
    <row r="61" spans="1:44" ht="29.25" customHeight="1">
      <c r="B61" s="52" t="s">
        <v>93</v>
      </c>
      <c r="C61" s="21">
        <f>SUM(C57:C60)</f>
        <v>1</v>
      </c>
      <c r="D61" s="21">
        <f>SUM(D57:D60)</f>
        <v>1</v>
      </c>
      <c r="E61" s="21">
        <f>SUM(E57:E60)</f>
        <v>1</v>
      </c>
      <c r="F61" s="93"/>
      <c r="G61" s="93"/>
      <c r="H61" s="93"/>
      <c r="I61" s="158"/>
      <c r="J61" s="31" t="s">
        <v>106</v>
      </c>
      <c r="K61" s="31">
        <f>SUM(K57:K60)</f>
        <v>2.6632336561833809</v>
      </c>
      <c r="L61" s="31">
        <f>SUM(L57:L60)</f>
        <v>0.34642224466597576</v>
      </c>
      <c r="M61" s="31">
        <f>SUM(M57:M60)</f>
        <v>0.59479365629433922</v>
      </c>
      <c r="N61" s="31">
        <f>SUM(N57:N60)</f>
        <v>3.6044495571436963</v>
      </c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</row>
    <row r="62" spans="1:44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</row>
    <row r="63" spans="1:44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</row>
    <row r="64" spans="1:44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</row>
    <row r="65" spans="1:44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</row>
    <row r="66" spans="1:44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</row>
  </sheetData>
  <sheetProtection password="86A7" sheet="1"/>
  <protectedRanges>
    <protectedRange sqref="C57:E57" name="Tartomány6"/>
    <protectedRange sqref="C11:F14" name="Tartomány1"/>
    <protectedRange sqref="C22:C25" name="Tartomány2"/>
    <protectedRange sqref="C33:D36" name="Tartomány3"/>
    <protectedRange sqref="C44:E47" name="Tartomány4"/>
    <protectedRange sqref="C58:E60" name="Tartomány5"/>
  </protectedRanges>
  <mergeCells count="19">
    <mergeCell ref="I11:I14"/>
    <mergeCell ref="I9:J9"/>
    <mergeCell ref="I22:I25"/>
    <mergeCell ref="I20:J20"/>
    <mergeCell ref="I33:I36"/>
    <mergeCell ref="I31:J31"/>
    <mergeCell ref="A22:A25"/>
    <mergeCell ref="A33:A36"/>
    <mergeCell ref="A44:A47"/>
    <mergeCell ref="A57:A60"/>
    <mergeCell ref="I44:I47"/>
    <mergeCell ref="I42:J42"/>
    <mergeCell ref="I57:I60"/>
    <mergeCell ref="I55:J55"/>
    <mergeCell ref="B1:E1"/>
    <mergeCell ref="A11:A14"/>
    <mergeCell ref="C6:D6"/>
    <mergeCell ref="C7:D7"/>
    <mergeCell ref="B2:C2"/>
  </mergeCells>
  <pageMargins left="0.70866141732283472" right="0.70866141732283472" top="0.74803149606299213" bottom="0.74803149606299213" header="0.31496062992125984" footer="0.31496062992125984"/>
  <pageSetup paperSize="8" scale="80" pageOrder="overThenDown" orientation="landscape" verticalDpi="0" r:id="rId1"/>
  <headerFooter>
    <oddFooter>&amp;P. oldal, összesen: &amp;N</oddFooter>
  </headerFooter>
  <rowBreaks count="2" manualBreakCount="2">
    <brk id="19" max="40" man="1"/>
    <brk id="41" max="40" man="1"/>
  </rowBreaks>
  <colBreaks count="1" manualBreakCount="1">
    <brk id="15" min="1" max="6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topLeftCell="C7" zoomScale="70" zoomScaleNormal="70" zoomScaleSheetLayoutView="25" workbookViewId="0">
      <selection activeCell="K26" sqref="K26"/>
    </sheetView>
  </sheetViews>
  <sheetFormatPr defaultRowHeight="15"/>
  <cols>
    <col min="1" max="1" width="26.42578125" customWidth="1"/>
    <col min="2" max="2" width="39" style="4" customWidth="1"/>
    <col min="3" max="3" width="14.85546875" style="4" bestFit="1" customWidth="1"/>
    <col min="4" max="5" width="14.85546875" style="4" customWidth="1"/>
    <col min="6" max="6" width="11.140625" style="4" customWidth="1"/>
    <col min="7" max="7" width="13.5703125" style="173" customWidth="1"/>
    <col min="8" max="8" width="12.28515625" customWidth="1"/>
    <col min="9" max="9" width="17.5703125" customWidth="1"/>
    <col min="10" max="10" width="17.85546875" customWidth="1"/>
    <col min="11" max="11" width="17.42578125" customWidth="1"/>
    <col min="12" max="12" width="15" customWidth="1"/>
    <col min="13" max="13" width="16.7109375" customWidth="1"/>
    <col min="14" max="14" width="16.140625" customWidth="1"/>
    <col min="15" max="15" width="19.140625" customWidth="1"/>
    <col min="16" max="16" width="17.42578125" customWidth="1"/>
    <col min="18" max="18" width="31" customWidth="1"/>
  </cols>
  <sheetData>
    <row r="1" spans="1:22" ht="135" customHeight="1">
      <c r="B1" s="247" t="s">
        <v>153</v>
      </c>
      <c r="C1" s="248"/>
      <c r="D1" s="249"/>
      <c r="E1" s="94"/>
      <c r="F1" s="94"/>
      <c r="G1" s="172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36" customHeight="1">
      <c r="A2" s="93"/>
      <c r="B2" s="202" t="s">
        <v>55</v>
      </c>
      <c r="C2" s="94"/>
      <c r="D2" s="94"/>
      <c r="E2" s="94"/>
      <c r="F2" s="94"/>
      <c r="G2" s="17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24.75" customHeight="1">
      <c r="A3" s="93"/>
      <c r="B3" s="11" t="s">
        <v>97</v>
      </c>
      <c r="C3" s="250" t="str">
        <f>'1.) Megye_ITP_3. fejezet'!C6:D6</f>
        <v xml:space="preserve">Fejér megye </v>
      </c>
      <c r="D3" s="250"/>
      <c r="E3" s="94"/>
      <c r="F3" s="94"/>
      <c r="G3" s="17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24.75" customHeight="1">
      <c r="A4" s="93"/>
      <c r="B4" s="11" t="s">
        <v>98</v>
      </c>
      <c r="C4" s="250" t="str">
        <f>'1.) Megye_ITP_3. fejezet'!C7:D7</f>
        <v>Fejér megyei Integrált Területi Program</v>
      </c>
      <c r="D4" s="250"/>
      <c r="E4" s="94"/>
      <c r="F4" s="94"/>
      <c r="G4" s="17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34.5" customHeight="1">
      <c r="A5" s="93"/>
      <c r="B5" s="11" t="s">
        <v>99</v>
      </c>
      <c r="C5" s="161">
        <f>'1.) Megye_ITP_3. fejezet'!C8</f>
        <v>32.1</v>
      </c>
      <c r="D5" s="12"/>
      <c r="E5" s="94"/>
      <c r="F5" s="94"/>
      <c r="G5" s="17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>
      <c r="A6" s="93"/>
      <c r="B6" s="94"/>
      <c r="C6" s="94"/>
      <c r="D6" s="94"/>
      <c r="E6" s="94"/>
      <c r="F6" s="94"/>
      <c r="G6" s="17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7.25" customHeight="1">
      <c r="A7" s="93"/>
      <c r="B7" s="94"/>
      <c r="C7" s="94"/>
      <c r="D7" s="94"/>
      <c r="E7" s="94"/>
      <c r="F7" s="94"/>
      <c r="G7" s="17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>
      <c r="A8" s="93"/>
      <c r="B8" s="94"/>
      <c r="C8" s="94"/>
      <c r="D8" s="94"/>
      <c r="E8" s="95"/>
      <c r="F8" s="94"/>
      <c r="G8" s="17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25.5" customHeight="1">
      <c r="A9" s="93"/>
      <c r="B9" s="6" t="s">
        <v>52</v>
      </c>
      <c r="C9" s="6">
        <f>'1.) Megye_ITP_3. fejezet'!C8</f>
        <v>32.1</v>
      </c>
      <c r="D9" s="101"/>
      <c r="E9" s="94"/>
      <c r="F9" s="94"/>
      <c r="G9" s="17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38.25" customHeight="1">
      <c r="A10" s="93"/>
      <c r="B10" s="6" t="s">
        <v>138</v>
      </c>
      <c r="C10" s="6">
        <v>798.68</v>
      </c>
      <c r="D10" s="101"/>
      <c r="E10" s="94"/>
      <c r="F10" s="94"/>
      <c r="G10" s="17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ht="22.5" customHeight="1">
      <c r="A11" s="93"/>
      <c r="B11" s="6" t="s">
        <v>51</v>
      </c>
      <c r="C11" s="7">
        <f>C9/C10</f>
        <v>4.0191315670856917E-2</v>
      </c>
      <c r="D11" s="203"/>
      <c r="E11" s="204"/>
      <c r="F11" s="204"/>
      <c r="G11" s="205"/>
      <c r="H11" s="98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 ht="96" customHeight="1">
      <c r="A12" s="93"/>
      <c r="B12" s="94"/>
      <c r="C12" s="94"/>
      <c r="D12" s="94"/>
      <c r="E12" s="94"/>
      <c r="F12" s="94"/>
      <c r="G12" s="172"/>
      <c r="H12" s="93"/>
      <c r="I12" s="93"/>
      <c r="J12" s="93"/>
      <c r="K12" s="200"/>
      <c r="L12" s="93"/>
      <c r="M12" s="200"/>
      <c r="N12" s="200"/>
      <c r="O12" s="200"/>
      <c r="P12" s="93"/>
      <c r="Q12" s="93"/>
      <c r="R12" s="93"/>
      <c r="S12" s="93"/>
      <c r="T12" s="93"/>
      <c r="U12" s="93"/>
      <c r="V12" s="93"/>
    </row>
    <row r="13" spans="1:22" s="2" customFormat="1" ht="113.25" customHeight="1">
      <c r="A13" s="103" t="s">
        <v>4</v>
      </c>
      <c r="B13" s="102" t="s">
        <v>5</v>
      </c>
      <c r="C13" s="96" t="s">
        <v>6</v>
      </c>
      <c r="D13" s="96" t="s">
        <v>128</v>
      </c>
      <c r="E13" s="96" t="s">
        <v>53</v>
      </c>
      <c r="F13" s="96" t="s">
        <v>7</v>
      </c>
      <c r="G13" s="96" t="s">
        <v>8</v>
      </c>
      <c r="H13" s="175"/>
      <c r="I13" s="10" t="s">
        <v>142</v>
      </c>
      <c r="J13" s="10" t="s">
        <v>150</v>
      </c>
      <c r="K13" s="10" t="s">
        <v>149</v>
      </c>
      <c r="L13" s="10" t="s">
        <v>143</v>
      </c>
      <c r="M13" s="10" t="s">
        <v>152</v>
      </c>
      <c r="N13" s="10" t="s">
        <v>145</v>
      </c>
      <c r="O13" s="196" t="s">
        <v>144</v>
      </c>
      <c r="P13" s="10" t="s">
        <v>146</v>
      </c>
      <c r="Q13" s="206"/>
      <c r="R13" s="10" t="s">
        <v>151</v>
      </c>
      <c r="S13" s="201"/>
      <c r="T13" s="201"/>
      <c r="U13" s="201"/>
      <c r="V13" s="201"/>
    </row>
    <row r="14" spans="1:22" s="2" customFormat="1" ht="48.75" customHeight="1">
      <c r="A14" s="104" t="s">
        <v>66</v>
      </c>
      <c r="B14" s="10"/>
      <c r="C14" s="10"/>
      <c r="D14" s="10"/>
      <c r="E14" s="10"/>
      <c r="F14" s="10"/>
      <c r="G14" s="100"/>
      <c r="H14" s="97"/>
      <c r="I14" s="187">
        <f>'1.) Megye_ITP_3. fejezet'!C14</f>
        <v>298.45049812650899</v>
      </c>
      <c r="J14" s="187">
        <f>'1.) Megye_ITP_3. fejezet'!C16</f>
        <v>11.995088997501382</v>
      </c>
      <c r="K14" s="188">
        <f>J14/I14</f>
        <v>4.0191217883030074E-2</v>
      </c>
      <c r="L14" s="187">
        <f>J14</f>
        <v>11.995088997501382</v>
      </c>
      <c r="M14" s="188">
        <f>L14/I14</f>
        <v>4.0191217883030074E-2</v>
      </c>
      <c r="N14" s="187"/>
      <c r="O14" s="187"/>
      <c r="P14" s="187"/>
      <c r="Q14" s="201"/>
      <c r="R14" s="199"/>
      <c r="S14" s="201"/>
      <c r="T14" s="201"/>
      <c r="U14" s="201"/>
      <c r="V14" s="201"/>
    </row>
    <row r="15" spans="1:22" ht="30">
      <c r="A15" s="251" t="s">
        <v>109</v>
      </c>
      <c r="B15" s="18" t="s">
        <v>9</v>
      </c>
      <c r="C15" s="18" t="s">
        <v>10</v>
      </c>
      <c r="D15" s="5"/>
      <c r="E15" s="8"/>
      <c r="F15" s="18"/>
      <c r="G15" s="174">
        <v>8189</v>
      </c>
      <c r="H15" s="98"/>
      <c r="I15" s="189">
        <f>'1.) Megye_ITP_3. fejezet'!C17</f>
        <v>114.35385888912589</v>
      </c>
      <c r="J15" s="189">
        <f>'1.) Megye_ITP_3. fejezet'!C19</f>
        <v>4.5960208583781306</v>
      </c>
      <c r="K15" s="188">
        <f>J15/I15</f>
        <v>4.0191217883030046E-2</v>
      </c>
      <c r="L15" s="189">
        <f>'1.) Megye_ITP_3. fejezet'!C21</f>
        <v>4.1473020208861024</v>
      </c>
      <c r="M15" s="188">
        <f>L15/I15</f>
        <v>3.6267267770186955E-2</v>
      </c>
      <c r="N15" s="189">
        <f t="shared" ref="N15:N25" si="0">K15*G15</f>
        <v>329.12588324413304</v>
      </c>
      <c r="O15" s="195">
        <f t="shared" ref="O15:O25" si="1">M15*G15</f>
        <v>296.99265577006099</v>
      </c>
      <c r="P15" s="219">
        <v>297</v>
      </c>
      <c r="Q15" s="163"/>
      <c r="R15" s="217"/>
      <c r="S15" s="93"/>
      <c r="T15" s="93"/>
      <c r="U15" s="93"/>
      <c r="V15" s="93"/>
    </row>
    <row r="16" spans="1:22" ht="39.75" customHeight="1">
      <c r="A16" s="251"/>
      <c r="B16" s="18" t="s">
        <v>11</v>
      </c>
      <c r="C16" s="18" t="s">
        <v>10</v>
      </c>
      <c r="D16" s="5"/>
      <c r="E16" s="8"/>
      <c r="F16" s="18"/>
      <c r="G16" s="174">
        <v>189</v>
      </c>
      <c r="H16" s="98"/>
      <c r="I16" s="190"/>
      <c r="J16" s="191"/>
      <c r="K16" s="188">
        <f>K15</f>
        <v>4.0191217883030046E-2</v>
      </c>
      <c r="L16" s="191"/>
      <c r="M16" s="188">
        <f>M15</f>
        <v>3.6267267770186955E-2</v>
      </c>
      <c r="N16" s="189">
        <f t="shared" si="0"/>
        <v>7.5961401798926786</v>
      </c>
      <c r="O16" s="195">
        <f t="shared" si="1"/>
        <v>6.8545136085653349</v>
      </c>
      <c r="P16" s="219">
        <v>7</v>
      </c>
      <c r="Q16" s="163"/>
      <c r="R16" s="217"/>
      <c r="S16" s="93"/>
      <c r="T16" s="93"/>
      <c r="U16" s="93"/>
      <c r="V16" s="93"/>
    </row>
    <row r="17" spans="1:22" ht="45.75" customHeight="1">
      <c r="A17" s="251"/>
      <c r="B17" s="18" t="s">
        <v>12</v>
      </c>
      <c r="C17" s="18" t="s">
        <v>10</v>
      </c>
      <c r="D17" s="5"/>
      <c r="E17" s="8"/>
      <c r="F17" s="18"/>
      <c r="G17" s="174">
        <v>8000</v>
      </c>
      <c r="H17" s="98"/>
      <c r="I17" s="190"/>
      <c r="J17" s="191"/>
      <c r="K17" s="188">
        <f>K16</f>
        <v>4.0191217883030046E-2</v>
      </c>
      <c r="L17" s="191"/>
      <c r="M17" s="188">
        <f>M16</f>
        <v>3.6267267770186955E-2</v>
      </c>
      <c r="N17" s="189">
        <f t="shared" si="0"/>
        <v>321.52974306424039</v>
      </c>
      <c r="O17" s="195">
        <f t="shared" si="1"/>
        <v>290.13814216149564</v>
      </c>
      <c r="P17" s="219">
        <v>290</v>
      </c>
      <c r="Q17" s="163"/>
      <c r="R17" s="217"/>
      <c r="S17" s="93"/>
      <c r="T17" s="93"/>
      <c r="U17" s="93"/>
      <c r="V17" s="93"/>
    </row>
    <row r="18" spans="1:22" ht="35.25" customHeight="1">
      <c r="A18" s="251"/>
      <c r="B18" s="69" t="s">
        <v>13</v>
      </c>
      <c r="C18" s="69" t="s">
        <v>14</v>
      </c>
      <c r="D18" s="14">
        <v>10</v>
      </c>
      <c r="E18" s="9">
        <f>D18/F18</f>
        <v>3.6363636363636362E-2</v>
      </c>
      <c r="F18" s="69">
        <v>275</v>
      </c>
      <c r="G18" s="184">
        <v>1373</v>
      </c>
      <c r="H18" s="98"/>
      <c r="I18" s="190"/>
      <c r="J18" s="191"/>
      <c r="K18" s="188">
        <f>K17</f>
        <v>4.0191217883030046E-2</v>
      </c>
      <c r="L18" s="191"/>
      <c r="M18" s="188">
        <f>M17</f>
        <v>3.6267267770186955E-2</v>
      </c>
      <c r="N18" s="189">
        <f t="shared" si="0"/>
        <v>55.182542153400256</v>
      </c>
      <c r="O18" s="195">
        <f t="shared" si="1"/>
        <v>49.79495864846669</v>
      </c>
      <c r="P18" s="219">
        <v>49</v>
      </c>
      <c r="Q18" s="163"/>
      <c r="R18" s="217"/>
      <c r="S18" s="93"/>
      <c r="T18" s="93"/>
      <c r="U18" s="93"/>
      <c r="V18" s="93"/>
    </row>
    <row r="19" spans="1:22" ht="37.5" customHeight="1">
      <c r="A19" s="251"/>
      <c r="B19" s="18" t="s">
        <v>15</v>
      </c>
      <c r="C19" s="18" t="s">
        <v>14</v>
      </c>
      <c r="D19" s="5"/>
      <c r="E19" s="8"/>
      <c r="F19" s="18"/>
      <c r="G19" s="174">
        <v>504</v>
      </c>
      <c r="H19" s="98"/>
      <c r="I19" s="190"/>
      <c r="J19" s="191"/>
      <c r="K19" s="188">
        <f>K18</f>
        <v>4.0191217883030046E-2</v>
      </c>
      <c r="L19" s="191"/>
      <c r="M19" s="188">
        <f>M18</f>
        <v>3.6267267770186955E-2</v>
      </c>
      <c r="N19" s="189">
        <f t="shared" si="0"/>
        <v>20.256373813047144</v>
      </c>
      <c r="O19" s="195">
        <f t="shared" si="1"/>
        <v>18.278702956174225</v>
      </c>
      <c r="P19" s="219">
        <v>18.28</v>
      </c>
      <c r="Q19" s="163"/>
      <c r="R19" s="217"/>
      <c r="S19" s="93"/>
      <c r="T19" s="93"/>
      <c r="U19" s="93"/>
      <c r="V19" s="93"/>
    </row>
    <row r="20" spans="1:22" ht="60">
      <c r="A20" s="105" t="s">
        <v>110</v>
      </c>
      <c r="B20" s="18" t="s">
        <v>16</v>
      </c>
      <c r="C20" s="18" t="s">
        <v>17</v>
      </c>
      <c r="D20" s="5"/>
      <c r="E20" s="8"/>
      <c r="F20" s="18"/>
      <c r="G20" s="174">
        <v>1116000</v>
      </c>
      <c r="H20" s="98"/>
      <c r="I20" s="189">
        <f>'1.) Megye_ITP_3. fejezet'!D17</f>
        <v>71.328272542804456</v>
      </c>
      <c r="J20" s="189">
        <f>'1.) Megye_ITP_3. fejezet'!D19</f>
        <v>2.8667701429880035</v>
      </c>
      <c r="K20" s="188">
        <f>J20/I20</f>
        <v>4.0191217883030046E-2</v>
      </c>
      <c r="L20" s="189">
        <f>'1.) Megye_ITP_3. fejezet'!D21</f>
        <v>2.7179672159438382</v>
      </c>
      <c r="M20" s="188">
        <f>L20/I20</f>
        <v>3.8105047536553929E-2</v>
      </c>
      <c r="N20" s="189">
        <f t="shared" si="0"/>
        <v>44853.399157461528</v>
      </c>
      <c r="O20" s="195">
        <f t="shared" si="1"/>
        <v>42525.233050794188</v>
      </c>
      <c r="P20" s="219">
        <v>42525</v>
      </c>
      <c r="Q20" s="163"/>
      <c r="R20" s="217"/>
      <c r="S20" s="93"/>
      <c r="T20" s="93"/>
      <c r="U20" s="93"/>
      <c r="V20" s="93"/>
    </row>
    <row r="21" spans="1:22" ht="30">
      <c r="A21" s="106" t="s">
        <v>111</v>
      </c>
      <c r="B21" s="69" t="s">
        <v>18</v>
      </c>
      <c r="C21" s="69" t="s">
        <v>19</v>
      </c>
      <c r="D21" s="14">
        <v>13.66</v>
      </c>
      <c r="E21" s="9">
        <f>D21/F21</f>
        <v>0.20088235294117648</v>
      </c>
      <c r="F21" s="71">
        <v>68</v>
      </c>
      <c r="G21" s="184">
        <v>340</v>
      </c>
      <c r="H21" s="98"/>
      <c r="I21" s="189">
        <f>'1.) Megye_ITP_3. fejezet'!E17</f>
        <v>51.12597518305428</v>
      </c>
      <c r="J21" s="189">
        <f>'1.) Megye_ITP_3. fejezet'!E19</f>
        <v>2.0548152080645217</v>
      </c>
      <c r="K21" s="188">
        <f>J21/I21</f>
        <v>4.0191217883030046E-2</v>
      </c>
      <c r="L21" s="189">
        <f>'1.) Megye_ITP_3. fejezet'!E21</f>
        <v>2.0546387943820115</v>
      </c>
      <c r="M21" s="188">
        <f>L21/I21</f>
        <v>4.0187767314471143E-2</v>
      </c>
      <c r="N21" s="189">
        <f t="shared" si="0"/>
        <v>13.665014080230216</v>
      </c>
      <c r="O21" s="195">
        <f t="shared" si="1"/>
        <v>13.663840886920189</v>
      </c>
      <c r="P21" s="219">
        <v>13.66</v>
      </c>
      <c r="Q21" s="163"/>
      <c r="R21" s="220"/>
      <c r="S21" s="93"/>
      <c r="T21" s="93"/>
      <c r="U21" s="93"/>
      <c r="V21" s="93"/>
    </row>
    <row r="22" spans="1:22" ht="30">
      <c r="A22" s="253" t="s">
        <v>112</v>
      </c>
      <c r="B22" s="69" t="s">
        <v>20</v>
      </c>
      <c r="C22" s="69" t="s">
        <v>10</v>
      </c>
      <c r="D22" s="14">
        <v>100</v>
      </c>
      <c r="E22" s="9">
        <f>D22/F22</f>
        <v>0.04</v>
      </c>
      <c r="F22" s="69">
        <v>2500</v>
      </c>
      <c r="G22" s="184">
        <v>12500</v>
      </c>
      <c r="H22" s="98"/>
      <c r="I22" s="189">
        <f>'1.) Megye_ITP_3. fejezet'!F17</f>
        <v>61.642391511524593</v>
      </c>
      <c r="J22" s="189">
        <f>'1.) Megye_ITP_3. fejezet'!F19</f>
        <v>2.4774827880707235</v>
      </c>
      <c r="K22" s="188">
        <f>J22/I22</f>
        <v>4.0191217883029991E-2</v>
      </c>
      <c r="L22" s="189">
        <f>'1.) Megye_ITP_3. fejezet'!F21</f>
        <v>2.4577937355880333</v>
      </c>
      <c r="M22" s="188">
        <f>L22/I22</f>
        <v>3.9871810215678066E-2</v>
      </c>
      <c r="N22" s="189">
        <f t="shared" si="0"/>
        <v>502.39022353787487</v>
      </c>
      <c r="O22" s="195">
        <f t="shared" si="1"/>
        <v>498.39762769597581</v>
      </c>
      <c r="P22" s="219">
        <v>499</v>
      </c>
      <c r="Q22" s="163"/>
      <c r="R22" s="217"/>
      <c r="S22" s="93"/>
      <c r="T22" s="93"/>
      <c r="U22" s="93"/>
      <c r="V22" s="93"/>
    </row>
    <row r="23" spans="1:22" ht="41.25" customHeight="1">
      <c r="A23" s="254"/>
      <c r="B23" s="170" t="s">
        <v>141</v>
      </c>
      <c r="C23" s="168" t="s">
        <v>10</v>
      </c>
      <c r="D23" s="169"/>
      <c r="E23" s="169"/>
      <c r="F23" s="168"/>
      <c r="G23" s="174">
        <v>11000</v>
      </c>
      <c r="H23" s="98"/>
      <c r="I23" s="190"/>
      <c r="J23" s="191"/>
      <c r="K23" s="188">
        <f>K22</f>
        <v>4.0191217883029991E-2</v>
      </c>
      <c r="L23" s="191"/>
      <c r="M23" s="188">
        <f>M22</f>
        <v>3.9871810215678066E-2</v>
      </c>
      <c r="N23" s="189">
        <f t="shared" si="0"/>
        <v>442.10339671332991</v>
      </c>
      <c r="O23" s="195">
        <f t="shared" si="1"/>
        <v>438.58991237245874</v>
      </c>
      <c r="P23" s="219">
        <v>439</v>
      </c>
      <c r="Q23" s="163"/>
      <c r="R23" s="217"/>
      <c r="S23" s="93"/>
      <c r="T23" s="93"/>
      <c r="U23" s="93"/>
      <c r="V23" s="93"/>
    </row>
    <row r="24" spans="1:22" ht="42" customHeight="1">
      <c r="A24" s="254"/>
      <c r="B24" s="92" t="s">
        <v>134</v>
      </c>
      <c r="C24" s="18" t="s">
        <v>10</v>
      </c>
      <c r="D24" s="5"/>
      <c r="E24" s="8"/>
      <c r="F24" s="18"/>
      <c r="G24" s="185">
        <v>2000</v>
      </c>
      <c r="H24" s="98"/>
      <c r="I24" s="190"/>
      <c r="J24" s="191"/>
      <c r="K24" s="188">
        <f>K23</f>
        <v>4.0191217883029991E-2</v>
      </c>
      <c r="L24" s="191"/>
      <c r="M24" s="188">
        <f>M23</f>
        <v>3.9871810215678066E-2</v>
      </c>
      <c r="N24" s="189">
        <f t="shared" si="0"/>
        <v>80.382435766059984</v>
      </c>
      <c r="O24" s="195">
        <f t="shared" si="1"/>
        <v>79.743620431356135</v>
      </c>
      <c r="P24" s="219">
        <v>79</v>
      </c>
      <c r="Q24" s="163"/>
      <c r="R24" s="217"/>
      <c r="S24" s="93"/>
      <c r="T24" s="93"/>
      <c r="U24" s="93"/>
      <c r="V24" s="93"/>
    </row>
    <row r="25" spans="1:22" ht="42" customHeight="1">
      <c r="A25" s="255"/>
      <c r="B25" s="108" t="s">
        <v>135</v>
      </c>
      <c r="C25" s="109" t="s">
        <v>10</v>
      </c>
      <c r="D25" s="110"/>
      <c r="E25" s="111"/>
      <c r="F25" s="109"/>
      <c r="G25" s="186">
        <v>14750</v>
      </c>
      <c r="H25" s="98"/>
      <c r="I25" s="190"/>
      <c r="J25" s="191"/>
      <c r="K25" s="188">
        <f>K24</f>
        <v>4.0191217883029991E-2</v>
      </c>
      <c r="L25" s="191"/>
      <c r="M25" s="188">
        <f>M24</f>
        <v>3.9871810215678066E-2</v>
      </c>
      <c r="N25" s="189">
        <f t="shared" si="0"/>
        <v>592.82046377469237</v>
      </c>
      <c r="O25" s="195">
        <f t="shared" si="1"/>
        <v>588.10920068125142</v>
      </c>
      <c r="P25" s="219">
        <v>588</v>
      </c>
      <c r="Q25" s="163"/>
      <c r="R25" s="217"/>
      <c r="S25" s="93"/>
      <c r="T25" s="93"/>
      <c r="U25" s="93"/>
      <c r="V25" s="93"/>
    </row>
    <row r="26" spans="1:22" ht="45">
      <c r="A26" s="104" t="s">
        <v>67</v>
      </c>
      <c r="B26" s="58"/>
      <c r="C26" s="58"/>
      <c r="D26" s="58"/>
      <c r="E26" s="59"/>
      <c r="F26" s="58"/>
      <c r="G26" s="100"/>
      <c r="H26" s="98"/>
      <c r="I26" s="192">
        <f>'1.) Megye_ITP_3. fejezet'!G14</f>
        <v>147.78507728092504</v>
      </c>
      <c r="J26" s="192">
        <f>'1.) Megye_ITP_3. fejezet'!G16</f>
        <v>5.9396622408580919</v>
      </c>
      <c r="K26" s="188">
        <f>J26/I26</f>
        <v>4.0191217883030046E-2</v>
      </c>
      <c r="L26" s="192">
        <f>J26</f>
        <v>5.9396622408580919</v>
      </c>
      <c r="M26" s="188">
        <f>L26/I26</f>
        <v>4.0191217883030046E-2</v>
      </c>
      <c r="N26" s="192"/>
      <c r="O26" s="197"/>
      <c r="P26" s="210"/>
      <c r="Q26" s="163"/>
      <c r="R26" s="211"/>
      <c r="S26" s="93"/>
      <c r="T26" s="93"/>
      <c r="U26" s="93"/>
      <c r="V26" s="93"/>
    </row>
    <row r="27" spans="1:22" ht="39" customHeight="1">
      <c r="A27" s="252" t="s">
        <v>113</v>
      </c>
      <c r="B27" s="69" t="s">
        <v>21</v>
      </c>
      <c r="C27" s="69" t="s">
        <v>22</v>
      </c>
      <c r="D27" s="14">
        <v>11220</v>
      </c>
      <c r="E27" s="9">
        <f>D27/F27</f>
        <v>4.021505376344086E-2</v>
      </c>
      <c r="F27" s="69">
        <v>279000</v>
      </c>
      <c r="G27" s="184">
        <v>1395000</v>
      </c>
      <c r="H27" s="98"/>
      <c r="I27" s="189">
        <f>'1.) Megye_ITP_3. fejezet'!G17</f>
        <v>147.78507728092504</v>
      </c>
      <c r="J27" s="189">
        <f>'1.) Megye_ITP_3. fejezet'!G19</f>
        <v>5.9396622408580919</v>
      </c>
      <c r="K27" s="188">
        <f>J27/I27</f>
        <v>4.0191217883030046E-2</v>
      </c>
      <c r="L27" s="189">
        <f>'1.) Megye_ITP_3. fejezet'!G21</f>
        <v>5.9396622408580919</v>
      </c>
      <c r="M27" s="188">
        <f>L27/I27</f>
        <v>4.0191217883030046E-2</v>
      </c>
      <c r="N27" s="189">
        <f t="shared" ref="N27:N32" si="2">K27*G27</f>
        <v>56066.748946826912</v>
      </c>
      <c r="O27" s="195">
        <f t="shared" ref="O27:O32" si="3">M27*G27</f>
        <v>56066.748946826912</v>
      </c>
      <c r="P27" s="219">
        <v>56067</v>
      </c>
      <c r="Q27" s="163"/>
      <c r="R27" s="209"/>
      <c r="S27" s="93"/>
      <c r="T27" s="93"/>
      <c r="U27" s="93"/>
      <c r="V27" s="93"/>
    </row>
    <row r="28" spans="1:22" ht="35.25" customHeight="1">
      <c r="A28" s="252"/>
      <c r="B28" s="18" t="s">
        <v>23</v>
      </c>
      <c r="C28" s="18" t="s">
        <v>24</v>
      </c>
      <c r="D28" s="5"/>
      <c r="E28" s="8"/>
      <c r="F28" s="18"/>
      <c r="G28" s="174">
        <v>1240000</v>
      </c>
      <c r="H28" s="98"/>
      <c r="I28" s="190"/>
      <c r="J28" s="191"/>
      <c r="K28" s="188">
        <f>K27</f>
        <v>4.0191217883030046E-2</v>
      </c>
      <c r="L28" s="191"/>
      <c r="M28" s="188">
        <f>M27</f>
        <v>4.0191217883030046E-2</v>
      </c>
      <c r="N28" s="189">
        <f t="shared" si="2"/>
        <v>49837.110174957255</v>
      </c>
      <c r="O28" s="195">
        <f t="shared" si="3"/>
        <v>49837.110174957255</v>
      </c>
      <c r="P28" s="219">
        <v>49837</v>
      </c>
      <c r="Q28" s="163"/>
      <c r="R28" s="217"/>
      <c r="S28" s="93"/>
      <c r="T28" s="93"/>
      <c r="U28" s="93"/>
      <c r="V28" s="93"/>
    </row>
    <row r="29" spans="1:22" ht="36" customHeight="1">
      <c r="A29" s="252"/>
      <c r="B29" s="18" t="s">
        <v>25</v>
      </c>
      <c r="C29" s="18" t="s">
        <v>26</v>
      </c>
      <c r="D29" s="5"/>
      <c r="E29" s="8"/>
      <c r="F29" s="18"/>
      <c r="G29" s="174">
        <v>558000</v>
      </c>
      <c r="H29" s="98"/>
      <c r="I29" s="190"/>
      <c r="J29" s="191"/>
      <c r="K29" s="188">
        <f>K28</f>
        <v>4.0191217883030046E-2</v>
      </c>
      <c r="L29" s="191"/>
      <c r="M29" s="188">
        <f>M28</f>
        <v>4.0191217883030046E-2</v>
      </c>
      <c r="N29" s="189">
        <f t="shared" si="2"/>
        <v>22426.699578730764</v>
      </c>
      <c r="O29" s="195">
        <f t="shared" si="3"/>
        <v>22426.699578730764</v>
      </c>
      <c r="P29" s="219">
        <v>22467</v>
      </c>
      <c r="Q29" s="163"/>
      <c r="R29" s="217"/>
      <c r="S29" s="93"/>
      <c r="T29" s="93"/>
      <c r="U29" s="93"/>
      <c r="V29" s="93"/>
    </row>
    <row r="30" spans="1:22" ht="33.75" customHeight="1">
      <c r="A30" s="252"/>
      <c r="B30" s="18" t="s">
        <v>15</v>
      </c>
      <c r="C30" s="18" t="s">
        <v>14</v>
      </c>
      <c r="D30" s="5"/>
      <c r="E30" s="8"/>
      <c r="F30" s="18"/>
      <c r="G30" s="174">
        <v>19</v>
      </c>
      <c r="H30" s="98"/>
      <c r="I30" s="190"/>
      <c r="J30" s="191"/>
      <c r="K30" s="188">
        <f>K29</f>
        <v>4.0191217883030046E-2</v>
      </c>
      <c r="L30" s="191"/>
      <c r="M30" s="188">
        <f>M29</f>
        <v>4.0191217883030046E-2</v>
      </c>
      <c r="N30" s="189">
        <f t="shared" si="2"/>
        <v>0.76363313977757086</v>
      </c>
      <c r="O30" s="195">
        <f t="shared" si="3"/>
        <v>0.76363313977757086</v>
      </c>
      <c r="P30" s="219">
        <v>0.76</v>
      </c>
      <c r="Q30" s="163"/>
      <c r="R30" s="217"/>
      <c r="S30" s="93"/>
      <c r="T30" s="93"/>
      <c r="U30" s="93"/>
      <c r="V30" s="93"/>
    </row>
    <row r="31" spans="1:22" ht="37.5" customHeight="1">
      <c r="A31" s="252"/>
      <c r="B31" s="18" t="s">
        <v>27</v>
      </c>
      <c r="C31" s="18" t="s">
        <v>22</v>
      </c>
      <c r="D31" s="5"/>
      <c r="E31" s="8"/>
      <c r="F31" s="18"/>
      <c r="G31" s="174">
        <v>168000</v>
      </c>
      <c r="H31" s="98"/>
      <c r="I31" s="190"/>
      <c r="J31" s="191"/>
      <c r="K31" s="188">
        <f>K30</f>
        <v>4.0191217883030046E-2</v>
      </c>
      <c r="L31" s="191"/>
      <c r="M31" s="188">
        <f>M30</f>
        <v>4.0191217883030046E-2</v>
      </c>
      <c r="N31" s="189">
        <f t="shared" si="2"/>
        <v>6752.1246043490473</v>
      </c>
      <c r="O31" s="195">
        <f t="shared" si="3"/>
        <v>6752.1246043490473</v>
      </c>
      <c r="P31" s="219">
        <v>6753</v>
      </c>
      <c r="Q31" s="163"/>
      <c r="R31" s="217"/>
      <c r="S31" s="93"/>
      <c r="T31" s="93"/>
      <c r="U31" s="93"/>
      <c r="V31" s="93"/>
    </row>
    <row r="32" spans="1:22" ht="39.75" customHeight="1">
      <c r="A32" s="252"/>
      <c r="B32" s="18" t="s">
        <v>28</v>
      </c>
      <c r="C32" s="18" t="s">
        <v>22</v>
      </c>
      <c r="D32" s="5"/>
      <c r="E32" s="8"/>
      <c r="F32" s="18"/>
      <c r="G32" s="174">
        <v>1468000</v>
      </c>
      <c r="H32" s="98"/>
      <c r="I32" s="190"/>
      <c r="J32" s="191"/>
      <c r="K32" s="188">
        <f>K31</f>
        <v>4.0191217883030046E-2</v>
      </c>
      <c r="L32" s="191"/>
      <c r="M32" s="188">
        <f>M31</f>
        <v>4.0191217883030046E-2</v>
      </c>
      <c r="N32" s="189">
        <f t="shared" si="2"/>
        <v>59000.707852288106</v>
      </c>
      <c r="O32" s="195">
        <f t="shared" si="3"/>
        <v>59000.707852288106</v>
      </c>
      <c r="P32" s="219">
        <v>59000</v>
      </c>
      <c r="Q32" s="163"/>
      <c r="R32" s="217"/>
      <c r="S32" s="93"/>
      <c r="T32" s="93"/>
      <c r="U32" s="93"/>
      <c r="V32" s="93"/>
    </row>
    <row r="33" spans="1:22" ht="60">
      <c r="A33" s="107" t="s">
        <v>68</v>
      </c>
      <c r="B33" s="58"/>
      <c r="C33" s="58"/>
      <c r="D33" s="58"/>
      <c r="E33" s="59"/>
      <c r="F33" s="58"/>
      <c r="G33" s="10"/>
      <c r="H33" s="98"/>
      <c r="I33" s="192">
        <f>'1.) Megye_ITP_3. fejezet'!H14</f>
        <v>200.98574075932001</v>
      </c>
      <c r="J33" s="192">
        <f>'1.) Megye_ITP_3. fejezet'!H16</f>
        <v>8.0778616982400315</v>
      </c>
      <c r="K33" s="188">
        <f>J33/I33</f>
        <v>4.0191217883030088E-2</v>
      </c>
      <c r="L33" s="192">
        <f>J33</f>
        <v>8.0778616982400315</v>
      </c>
      <c r="M33" s="188">
        <f>L33/I33</f>
        <v>4.0191217883030088E-2</v>
      </c>
      <c r="N33" s="192"/>
      <c r="O33" s="197"/>
      <c r="P33" s="210"/>
      <c r="Q33" s="163"/>
      <c r="R33" s="211"/>
      <c r="S33" s="93"/>
      <c r="T33" s="93"/>
      <c r="U33" s="93"/>
      <c r="V33" s="93"/>
    </row>
    <row r="34" spans="1:22" ht="39" customHeight="1">
      <c r="A34" s="251" t="s">
        <v>114</v>
      </c>
      <c r="B34" s="18" t="s">
        <v>29</v>
      </c>
      <c r="C34" s="18" t="s">
        <v>10</v>
      </c>
      <c r="D34" s="5"/>
      <c r="E34" s="8"/>
      <c r="F34" s="18"/>
      <c r="G34" s="174">
        <v>21</v>
      </c>
      <c r="H34" s="98"/>
      <c r="I34" s="189">
        <f>'1.) Megye_ITP_3. fejezet'!H17</f>
        <v>75.275711663112801</v>
      </c>
      <c r="J34" s="189">
        <f>'1.) Megye_ITP_3. fejezet'!H19</f>
        <v>3.0254225287523138</v>
      </c>
      <c r="K34" s="188">
        <f>J34/I34</f>
        <v>4.019121788303006E-2</v>
      </c>
      <c r="L34" s="189">
        <f>'1.) Megye_ITP_3. fejezet'!H21</f>
        <v>3.1511738484834364</v>
      </c>
      <c r="M34" s="188">
        <f>L34/I34</f>
        <v>4.1861760969941111E-2</v>
      </c>
      <c r="N34" s="189">
        <f t="shared" ref="N34:N42" si="4">K34*G34</f>
        <v>0.84401557554363127</v>
      </c>
      <c r="O34" s="195">
        <f t="shared" ref="O34:O42" si="5">M34*G34</f>
        <v>0.87909698036876338</v>
      </c>
      <c r="P34" s="219">
        <v>1</v>
      </c>
      <c r="Q34" s="163"/>
      <c r="R34" s="217" t="s">
        <v>155</v>
      </c>
      <c r="S34" s="93"/>
      <c r="T34" s="93"/>
      <c r="U34" s="93"/>
      <c r="V34" s="93"/>
    </row>
    <row r="35" spans="1:22" ht="40.5" customHeight="1">
      <c r="A35" s="251"/>
      <c r="B35" s="18" t="s">
        <v>30</v>
      </c>
      <c r="C35" s="18" t="s">
        <v>10</v>
      </c>
      <c r="D35" s="214"/>
      <c r="E35" s="215"/>
      <c r="F35" s="3"/>
      <c r="G35" s="174">
        <v>80</v>
      </c>
      <c r="H35" s="98"/>
      <c r="I35" s="190"/>
      <c r="J35" s="191"/>
      <c r="K35" s="188">
        <f>K34</f>
        <v>4.019121788303006E-2</v>
      </c>
      <c r="L35" s="191"/>
      <c r="M35" s="188">
        <f>M34</f>
        <v>4.1861760969941111E-2</v>
      </c>
      <c r="N35" s="189">
        <f t="shared" si="4"/>
        <v>3.2152974306424049</v>
      </c>
      <c r="O35" s="195">
        <f t="shared" si="5"/>
        <v>3.3489408775952887</v>
      </c>
      <c r="P35" s="219">
        <v>4</v>
      </c>
      <c r="Q35" s="163"/>
      <c r="R35" s="217" t="s">
        <v>155</v>
      </c>
      <c r="S35" s="93"/>
      <c r="T35" s="93"/>
      <c r="U35" s="93"/>
      <c r="V35" s="93"/>
    </row>
    <row r="36" spans="1:22" ht="39" customHeight="1">
      <c r="A36" s="251"/>
      <c r="B36" s="18" t="s">
        <v>31</v>
      </c>
      <c r="C36" s="18" t="s">
        <v>10</v>
      </c>
      <c r="D36" s="213"/>
      <c r="E36" s="8"/>
      <c r="F36" s="18"/>
      <c r="G36" s="174">
        <v>29</v>
      </c>
      <c r="H36" s="98"/>
      <c r="I36" s="190"/>
      <c r="J36" s="191"/>
      <c r="K36" s="188">
        <f>K35</f>
        <v>4.019121788303006E-2</v>
      </c>
      <c r="L36" s="191"/>
      <c r="M36" s="188">
        <f>M35</f>
        <v>4.1861760969941111E-2</v>
      </c>
      <c r="N36" s="189">
        <f t="shared" si="4"/>
        <v>1.1655453186078717</v>
      </c>
      <c r="O36" s="195">
        <f t="shared" si="5"/>
        <v>1.2139910681282922</v>
      </c>
      <c r="P36" s="219">
        <v>2</v>
      </c>
      <c r="Q36" s="163"/>
      <c r="R36" s="217" t="s">
        <v>155</v>
      </c>
      <c r="S36" s="93"/>
      <c r="T36" s="93"/>
      <c r="U36" s="93"/>
      <c r="V36" s="93"/>
    </row>
    <row r="37" spans="1:22" ht="37.5" customHeight="1">
      <c r="A37" s="251"/>
      <c r="B37" s="69" t="s">
        <v>32</v>
      </c>
      <c r="C37" s="69" t="s">
        <v>19</v>
      </c>
      <c r="D37" s="14">
        <v>10</v>
      </c>
      <c r="E37" s="9">
        <f>D37/F37</f>
        <v>4.1666666666666664E-2</v>
      </c>
      <c r="F37" s="69">
        <v>240</v>
      </c>
      <c r="G37" s="184">
        <v>686</v>
      </c>
      <c r="H37" s="98"/>
      <c r="I37" s="190"/>
      <c r="J37" s="191"/>
      <c r="K37" s="188">
        <f>K36</f>
        <v>4.019121788303006E-2</v>
      </c>
      <c r="L37" s="191"/>
      <c r="M37" s="188">
        <f>M36</f>
        <v>4.1861760969941111E-2</v>
      </c>
      <c r="N37" s="189">
        <f t="shared" si="4"/>
        <v>27.571175467758621</v>
      </c>
      <c r="O37" s="195">
        <f t="shared" si="5"/>
        <v>28.717168025379603</v>
      </c>
      <c r="P37" s="219">
        <v>29</v>
      </c>
      <c r="Q37" s="163"/>
      <c r="R37" s="217"/>
      <c r="S37" s="93"/>
      <c r="T37" s="93"/>
      <c r="U37" s="93"/>
      <c r="V37" s="93"/>
    </row>
    <row r="38" spans="1:22" ht="39.75" customHeight="1">
      <c r="A38" s="251" t="s">
        <v>115</v>
      </c>
      <c r="B38" s="18" t="s">
        <v>33</v>
      </c>
      <c r="C38" s="18" t="s">
        <v>34</v>
      </c>
      <c r="D38" s="214"/>
      <c r="E38" s="215"/>
      <c r="F38" s="3"/>
      <c r="G38" s="174">
        <v>25178763.140000001</v>
      </c>
      <c r="H38" s="98"/>
      <c r="I38" s="189">
        <f>'1.) Megye_ITP_3. fejezet'!I17</f>
        <v>125.71002909620699</v>
      </c>
      <c r="J38" s="189">
        <f>'1.) Megye_ITP_3. fejezet'!I19</f>
        <v>5.0524391694877178</v>
      </c>
      <c r="K38" s="188">
        <f>J38/I38</f>
        <v>4.0191217883030171E-2</v>
      </c>
      <c r="L38" s="189">
        <f>'1.) Megye_ITP_3. fejezet'!I21</f>
        <v>5.5187951122375898</v>
      </c>
      <c r="M38" s="188">
        <f>L38/I38</f>
        <v>4.3900993038622299E-2</v>
      </c>
      <c r="N38" s="189">
        <f t="shared" si="4"/>
        <v>1011965.1553849489</v>
      </c>
      <c r="O38" s="195">
        <f t="shared" si="5"/>
        <v>1105372.7053302599</v>
      </c>
      <c r="P38" s="219">
        <v>1105373</v>
      </c>
      <c r="Q38" s="163"/>
      <c r="R38" s="217"/>
      <c r="S38" s="93"/>
      <c r="T38" s="93"/>
      <c r="U38" s="93"/>
      <c r="V38" s="93"/>
    </row>
    <row r="39" spans="1:22" ht="36" customHeight="1">
      <c r="A39" s="251"/>
      <c r="B39" s="18" t="s">
        <v>35</v>
      </c>
      <c r="C39" s="18" t="s">
        <v>36</v>
      </c>
      <c r="D39" s="5"/>
      <c r="E39" s="8"/>
      <c r="F39" s="18"/>
      <c r="G39" s="174">
        <v>329.86099999999999</v>
      </c>
      <c r="H39" s="98"/>
      <c r="I39" s="190"/>
      <c r="J39" s="191"/>
      <c r="K39" s="188">
        <f>K38</f>
        <v>4.0191217883030171E-2</v>
      </c>
      <c r="L39" s="191"/>
      <c r="M39" s="188">
        <f>M38</f>
        <v>4.3900993038622299E-2</v>
      </c>
      <c r="N39" s="189">
        <f t="shared" si="4"/>
        <v>13.257515322114214</v>
      </c>
      <c r="O39" s="195">
        <f t="shared" si="5"/>
        <v>14.48122546471299</v>
      </c>
      <c r="P39" s="219">
        <v>14.61</v>
      </c>
      <c r="Q39" s="163"/>
      <c r="R39" s="217"/>
      <c r="S39" s="93"/>
      <c r="T39" s="93"/>
      <c r="U39" s="93"/>
      <c r="V39" s="93"/>
    </row>
    <row r="40" spans="1:22" ht="38.25" customHeight="1">
      <c r="A40" s="251"/>
      <c r="B40" s="69" t="s">
        <v>37</v>
      </c>
      <c r="C40" s="69" t="s">
        <v>120</v>
      </c>
      <c r="D40" s="14">
        <v>1666</v>
      </c>
      <c r="E40" s="9">
        <f>D40/F40</f>
        <v>4.4270978032799162E-2</v>
      </c>
      <c r="F40" s="69">
        <v>37631.877</v>
      </c>
      <c r="G40" s="184">
        <v>376318.77</v>
      </c>
      <c r="H40" s="98"/>
      <c r="I40" s="190"/>
      <c r="J40" s="191"/>
      <c r="K40" s="188">
        <f>K39</f>
        <v>4.0191217883030171E-2</v>
      </c>
      <c r="L40" s="191"/>
      <c r="M40" s="188">
        <f>M39</f>
        <v>4.3900993038622299E-2</v>
      </c>
      <c r="N40" s="189">
        <f t="shared" si="4"/>
        <v>15124.709678543919</v>
      </c>
      <c r="O40" s="195">
        <f t="shared" si="5"/>
        <v>16520.767702072906</v>
      </c>
      <c r="P40" s="219">
        <v>16521</v>
      </c>
      <c r="Q40" s="163"/>
      <c r="R40" s="217"/>
      <c r="S40" s="93"/>
      <c r="T40" s="93"/>
      <c r="U40" s="93"/>
      <c r="V40" s="93"/>
    </row>
    <row r="41" spans="1:22" ht="47.25" customHeight="1">
      <c r="A41" s="251"/>
      <c r="B41" s="18" t="s">
        <v>38</v>
      </c>
      <c r="C41" s="18" t="s">
        <v>39</v>
      </c>
      <c r="D41" s="5"/>
      <c r="E41" s="8"/>
      <c r="F41" s="18"/>
      <c r="G41" s="174">
        <v>0.63</v>
      </c>
      <c r="H41" s="98"/>
      <c r="I41" s="190"/>
      <c r="J41" s="191"/>
      <c r="K41" s="188">
        <f>K40</f>
        <v>4.0191217883030171E-2</v>
      </c>
      <c r="L41" s="191"/>
      <c r="M41" s="188">
        <f>M40</f>
        <v>4.3900993038622299E-2</v>
      </c>
      <c r="N41" s="189">
        <f t="shared" si="4"/>
        <v>2.5320467266309009E-2</v>
      </c>
      <c r="O41" s="195">
        <f t="shared" si="5"/>
        <v>2.7657625614332049E-2</v>
      </c>
      <c r="P41" s="219">
        <v>0.03</v>
      </c>
      <c r="Q41" s="163"/>
      <c r="R41" s="217"/>
      <c r="S41" s="93"/>
      <c r="T41" s="93"/>
      <c r="U41" s="93"/>
      <c r="V41" s="93"/>
    </row>
    <row r="42" spans="1:22" ht="38.25" customHeight="1">
      <c r="A42" s="251"/>
      <c r="B42" s="18" t="s">
        <v>40</v>
      </c>
      <c r="C42" s="18" t="s">
        <v>39</v>
      </c>
      <c r="D42" s="214"/>
      <c r="E42" s="215"/>
      <c r="F42" s="3"/>
      <c r="G42" s="174">
        <v>3.12</v>
      </c>
      <c r="H42" s="98"/>
      <c r="I42" s="190"/>
      <c r="J42" s="191"/>
      <c r="K42" s="188">
        <f>K41</f>
        <v>4.0191217883030171E-2</v>
      </c>
      <c r="L42" s="191"/>
      <c r="M42" s="188">
        <f>M41</f>
        <v>4.3900993038622299E-2</v>
      </c>
      <c r="N42" s="189">
        <f t="shared" si="4"/>
        <v>0.12539659979505413</v>
      </c>
      <c r="O42" s="195">
        <f t="shared" si="5"/>
        <v>0.13697109828050158</v>
      </c>
      <c r="P42" s="219">
        <v>0.14000000000000001</v>
      </c>
      <c r="Q42" s="163"/>
      <c r="R42" s="217"/>
      <c r="S42" s="93"/>
      <c r="T42" s="93"/>
      <c r="U42" s="93"/>
      <c r="V42" s="93"/>
    </row>
    <row r="43" spans="1:22" ht="60">
      <c r="A43" s="107" t="s">
        <v>69</v>
      </c>
      <c r="B43" s="58"/>
      <c r="C43" s="58"/>
      <c r="D43" s="58"/>
      <c r="E43" s="59"/>
      <c r="F43" s="58"/>
      <c r="G43" s="10"/>
      <c r="H43" s="98"/>
      <c r="I43" s="192">
        <f>'1.) Megye_ITP_3. fejezet'!J14</f>
        <v>61.769141519376689</v>
      </c>
      <c r="J43" s="192">
        <f>'1.) Megye_ITP_3. fejezet'!J16</f>
        <v>2.4825770252529864</v>
      </c>
      <c r="K43" s="188">
        <f>J43/I43</f>
        <v>4.0191217883030053E-2</v>
      </c>
      <c r="L43" s="192">
        <f>J43</f>
        <v>2.4825770252529864</v>
      </c>
      <c r="M43" s="188">
        <f>L43/I43</f>
        <v>4.0191217883030053E-2</v>
      </c>
      <c r="N43" s="192"/>
      <c r="O43" s="197"/>
      <c r="P43" s="210"/>
      <c r="Q43" s="163"/>
      <c r="R43" s="211"/>
      <c r="S43" s="93"/>
      <c r="T43" s="93"/>
      <c r="U43" s="93"/>
      <c r="V43" s="93"/>
    </row>
    <row r="44" spans="1:22" ht="30">
      <c r="A44" s="251" t="s">
        <v>116</v>
      </c>
      <c r="B44" s="18" t="s">
        <v>41</v>
      </c>
      <c r="C44" s="18" t="s">
        <v>47</v>
      </c>
      <c r="D44" s="5"/>
      <c r="E44" s="8"/>
      <c r="F44" s="18"/>
      <c r="G44" s="174">
        <v>370000</v>
      </c>
      <c r="H44" s="98"/>
      <c r="I44" s="189">
        <f>'1.) Megye_ITP_3. fejezet'!J17</f>
        <v>21.509634221049694</v>
      </c>
      <c r="J44" s="189">
        <f>'1.) Megye_ITP_3. fejezet'!J19</f>
        <v>0.86449839556248764</v>
      </c>
      <c r="K44" s="188">
        <f>J44/I44</f>
        <v>4.0191217883030053E-2</v>
      </c>
      <c r="L44" s="189">
        <f>'1.) Megye_ITP_3. fejezet'!J21</f>
        <v>1.0843896446305046</v>
      </c>
      <c r="M44" s="188">
        <f>L44/I44</f>
        <v>5.0414136915880349E-2</v>
      </c>
      <c r="N44" s="189">
        <f t="shared" ref="N44:N52" si="6">K44*G44</f>
        <v>14870.75061672112</v>
      </c>
      <c r="O44" s="195">
        <f t="shared" ref="O44:O52" si="7">M44*G44</f>
        <v>18653.230658875727</v>
      </c>
      <c r="P44" s="219">
        <v>18653</v>
      </c>
      <c r="Q44" s="163"/>
      <c r="R44" s="217"/>
      <c r="S44" s="93"/>
      <c r="T44" s="93"/>
      <c r="U44" s="93"/>
      <c r="V44" s="93"/>
    </row>
    <row r="45" spans="1:22" ht="45" customHeight="1">
      <c r="A45" s="251"/>
      <c r="B45" s="69" t="s">
        <v>42</v>
      </c>
      <c r="C45" s="69" t="s">
        <v>10</v>
      </c>
      <c r="D45" s="14">
        <v>10</v>
      </c>
      <c r="E45" s="9">
        <f>D45/F45</f>
        <v>5.4054054054054057E-2</v>
      </c>
      <c r="F45" s="69">
        <v>185</v>
      </c>
      <c r="G45" s="184">
        <v>925</v>
      </c>
      <c r="H45" s="98"/>
      <c r="I45" s="190"/>
      <c r="J45" s="191"/>
      <c r="K45" s="188">
        <f>K44</f>
        <v>4.0191217883030053E-2</v>
      </c>
      <c r="L45" s="191"/>
      <c r="M45" s="188">
        <f>M44</f>
        <v>5.0414136915880349E-2</v>
      </c>
      <c r="N45" s="189">
        <f t="shared" si="6"/>
        <v>37.176876541802798</v>
      </c>
      <c r="O45" s="195">
        <f t="shared" si="7"/>
        <v>46.63307664718932</v>
      </c>
      <c r="P45" s="219">
        <v>46</v>
      </c>
      <c r="Q45" s="163"/>
      <c r="R45" s="217"/>
      <c r="S45" s="93"/>
      <c r="T45" s="93"/>
      <c r="U45" s="93"/>
      <c r="V45" s="93"/>
    </row>
    <row r="46" spans="1:22" ht="30">
      <c r="A46" s="251"/>
      <c r="B46" s="18" t="s">
        <v>43</v>
      </c>
      <c r="C46" s="18" t="s">
        <v>10</v>
      </c>
      <c r="D46" s="5"/>
      <c r="E46" s="8"/>
      <c r="F46" s="18"/>
      <c r="G46" s="174">
        <v>617</v>
      </c>
      <c r="H46" s="98"/>
      <c r="I46" s="190"/>
      <c r="J46" s="191"/>
      <c r="K46" s="188">
        <f>K45</f>
        <v>4.0191217883030053E-2</v>
      </c>
      <c r="L46" s="191"/>
      <c r="M46" s="188">
        <f>M45</f>
        <v>5.0414136915880349E-2</v>
      </c>
      <c r="N46" s="189">
        <f t="shared" si="6"/>
        <v>24.797981433829541</v>
      </c>
      <c r="O46" s="195">
        <f t="shared" si="7"/>
        <v>31.105522477098177</v>
      </c>
      <c r="P46" s="219">
        <v>32</v>
      </c>
      <c r="Q46" s="163"/>
      <c r="R46" s="217"/>
      <c r="S46" s="93"/>
      <c r="T46" s="93"/>
      <c r="U46" s="93"/>
      <c r="V46" s="93"/>
    </row>
    <row r="47" spans="1:22" ht="50.25" customHeight="1">
      <c r="A47" s="251"/>
      <c r="B47" s="18" t="s">
        <v>44</v>
      </c>
      <c r="C47" s="18" t="s">
        <v>10</v>
      </c>
      <c r="D47" s="5"/>
      <c r="E47" s="8"/>
      <c r="F47" s="18"/>
      <c r="G47" s="174">
        <v>244</v>
      </c>
      <c r="H47" s="98"/>
      <c r="I47" s="189">
        <f>'1.) Megye_ITP_3. fejezet'!K17</f>
        <v>17.089188171154163</v>
      </c>
      <c r="J47" s="189">
        <f>'1.) Megye_ITP_3. fejezet'!K19</f>
        <v>0.68683528523095683</v>
      </c>
      <c r="K47" s="188">
        <f>K46</f>
        <v>4.0191217883030053E-2</v>
      </c>
      <c r="L47" s="189">
        <f>'1.) Megye_ITP_3. fejezet'!K21</f>
        <v>0.6891633822102291</v>
      </c>
      <c r="M47" s="188">
        <f>M46</f>
        <v>5.0414136915880349E-2</v>
      </c>
      <c r="N47" s="189">
        <f t="shared" si="6"/>
        <v>9.8066571634593327</v>
      </c>
      <c r="O47" s="195">
        <f t="shared" si="7"/>
        <v>12.301049407474805</v>
      </c>
      <c r="P47" s="219">
        <v>13</v>
      </c>
      <c r="Q47" s="163"/>
      <c r="R47" s="217"/>
      <c r="S47" s="93"/>
      <c r="T47" s="93"/>
      <c r="U47" s="93"/>
      <c r="V47" s="93"/>
    </row>
    <row r="48" spans="1:22" ht="48" customHeight="1">
      <c r="A48" s="256" t="s">
        <v>117</v>
      </c>
      <c r="B48" s="69" t="s">
        <v>45</v>
      </c>
      <c r="C48" s="69" t="s">
        <v>46</v>
      </c>
      <c r="D48" s="14">
        <v>8</v>
      </c>
      <c r="E48" s="9">
        <f>D48/F48</f>
        <v>3.4482758620689655E-2</v>
      </c>
      <c r="F48" s="69">
        <v>232</v>
      </c>
      <c r="G48" s="184">
        <v>1160</v>
      </c>
      <c r="H48" s="98"/>
      <c r="I48" s="189">
        <f>'1.) Megye_ITP_3. fejezet'!L17</f>
        <v>23.170319127172835</v>
      </c>
      <c r="J48" s="189">
        <f>'1.) Megye_ITP_3. fejezet'!L19</f>
        <v>0.93124334445954204</v>
      </c>
      <c r="K48" s="188">
        <f>J48/I48</f>
        <v>4.0191217883030046E-2</v>
      </c>
      <c r="L48" s="189">
        <f>'1.) Megye_ITP_3. fejezet'!L21</f>
        <v>0.73111893393700444</v>
      </c>
      <c r="M48" s="188">
        <f>L48/I48</f>
        <v>3.1554115846405828E-2</v>
      </c>
      <c r="N48" s="189">
        <f t="shared" si="6"/>
        <v>46.621812744314852</v>
      </c>
      <c r="O48" s="195">
        <f t="shared" si="7"/>
        <v>36.602774381830763</v>
      </c>
      <c r="P48" s="219">
        <v>37</v>
      </c>
      <c r="Q48" s="163"/>
      <c r="R48" s="217"/>
      <c r="S48" s="93"/>
      <c r="T48" s="93"/>
      <c r="U48" s="93"/>
      <c r="V48" s="93"/>
    </row>
    <row r="49" spans="1:22" ht="45" customHeight="1">
      <c r="A49" s="257"/>
      <c r="B49" s="18" t="s">
        <v>27</v>
      </c>
      <c r="C49" s="18" t="s">
        <v>121</v>
      </c>
      <c r="D49" s="5"/>
      <c r="E49" s="8"/>
      <c r="F49" s="18"/>
      <c r="G49" s="174">
        <v>9000</v>
      </c>
      <c r="H49" s="98"/>
      <c r="I49" s="190"/>
      <c r="J49" s="191"/>
      <c r="K49" s="188">
        <f>K48</f>
        <v>4.0191217883030046E-2</v>
      </c>
      <c r="L49" s="191"/>
      <c r="M49" s="188">
        <f>M48</f>
        <v>3.1554115846405828E-2</v>
      </c>
      <c r="N49" s="189">
        <f t="shared" si="6"/>
        <v>361.72096094727044</v>
      </c>
      <c r="O49" s="195">
        <f t="shared" si="7"/>
        <v>283.98704261765243</v>
      </c>
      <c r="P49" s="219">
        <v>284</v>
      </c>
      <c r="Q49" s="163"/>
      <c r="R49" s="217"/>
      <c r="S49" s="93"/>
      <c r="T49" s="93"/>
      <c r="U49" s="93"/>
      <c r="V49" s="93"/>
    </row>
    <row r="50" spans="1:22" ht="34.5" customHeight="1">
      <c r="A50" s="257"/>
      <c r="B50" s="18" t="s">
        <v>21</v>
      </c>
      <c r="C50" s="18" t="s">
        <v>121</v>
      </c>
      <c r="D50" s="216"/>
      <c r="E50" s="215"/>
      <c r="F50" s="3"/>
      <c r="G50" s="174">
        <v>139000</v>
      </c>
      <c r="H50" s="98"/>
      <c r="I50" s="190"/>
      <c r="J50" s="191"/>
      <c r="K50" s="188">
        <f>K49</f>
        <v>4.0191217883030046E-2</v>
      </c>
      <c r="L50" s="191"/>
      <c r="M50" s="188">
        <f>M49</f>
        <v>3.1554115846405828E-2</v>
      </c>
      <c r="N50" s="189">
        <f t="shared" si="6"/>
        <v>5586.5792857411761</v>
      </c>
      <c r="O50" s="195">
        <f t="shared" si="7"/>
        <v>4386.0221026504105</v>
      </c>
      <c r="P50" s="219">
        <v>4386</v>
      </c>
      <c r="Q50" s="163"/>
      <c r="R50" s="217"/>
      <c r="S50" s="93"/>
      <c r="T50" s="93"/>
      <c r="U50" s="93"/>
      <c r="V50" s="93"/>
    </row>
    <row r="51" spans="1:22" ht="38.25" customHeight="1">
      <c r="A51" s="257"/>
      <c r="B51" s="18" t="s">
        <v>23</v>
      </c>
      <c r="C51" s="18" t="s">
        <v>47</v>
      </c>
      <c r="D51" s="5"/>
      <c r="E51" s="8"/>
      <c r="F51" s="18"/>
      <c r="G51" s="174">
        <v>1564000</v>
      </c>
      <c r="H51" s="98"/>
      <c r="I51" s="190"/>
      <c r="J51" s="191"/>
      <c r="K51" s="188">
        <f>K50</f>
        <v>4.0191217883030046E-2</v>
      </c>
      <c r="L51" s="191"/>
      <c r="M51" s="188">
        <f>M50</f>
        <v>3.1554115846405828E-2</v>
      </c>
      <c r="N51" s="189">
        <f t="shared" si="6"/>
        <v>62859.06476905899</v>
      </c>
      <c r="O51" s="195">
        <f t="shared" si="7"/>
        <v>49350.637183778716</v>
      </c>
      <c r="P51" s="219">
        <v>49351</v>
      </c>
      <c r="Q51" s="163"/>
      <c r="R51" s="217"/>
      <c r="S51" s="93"/>
      <c r="T51" s="93"/>
      <c r="U51" s="93"/>
      <c r="V51" s="93"/>
    </row>
    <row r="52" spans="1:22" ht="42.75" customHeight="1">
      <c r="A52" s="258"/>
      <c r="B52" s="18" t="s">
        <v>48</v>
      </c>
      <c r="C52" s="18" t="s">
        <v>47</v>
      </c>
      <c r="D52" s="5"/>
      <c r="E52" s="8"/>
      <c r="F52" s="18"/>
      <c r="G52" s="174">
        <v>267000</v>
      </c>
      <c r="H52" s="98"/>
      <c r="I52" s="193"/>
      <c r="J52" s="193"/>
      <c r="K52" s="188">
        <f>K51</f>
        <v>4.0191217883030046E-2</v>
      </c>
      <c r="L52" s="193"/>
      <c r="M52" s="188">
        <f>M51</f>
        <v>3.1554115846405828E-2</v>
      </c>
      <c r="N52" s="189">
        <f t="shared" si="6"/>
        <v>10731.055174769022</v>
      </c>
      <c r="O52" s="195">
        <f t="shared" si="7"/>
        <v>8424.9489309903565</v>
      </c>
      <c r="P52" s="219">
        <v>8425</v>
      </c>
      <c r="Q52" s="163"/>
      <c r="R52" s="217"/>
      <c r="S52" s="93"/>
      <c r="T52" s="93"/>
      <c r="U52" s="93"/>
      <c r="V52" s="93"/>
    </row>
    <row r="53" spans="1:22" ht="60">
      <c r="A53" s="107" t="s">
        <v>70</v>
      </c>
      <c r="B53" s="58"/>
      <c r="C53" s="58"/>
      <c r="D53" s="58"/>
      <c r="E53" s="58"/>
      <c r="F53" s="58"/>
      <c r="G53" s="10"/>
      <c r="H53" s="98"/>
      <c r="I53" s="192">
        <f>'1.) Megye_ITP_3. fejezet'!M14</f>
        <v>89.691485553852075</v>
      </c>
      <c r="J53" s="192">
        <f>'1.) Megye_ITP_3. fejezet'!M16</f>
        <v>3.6048100381475106</v>
      </c>
      <c r="K53" s="188">
        <f>J53/I53</f>
        <v>4.0191217883030046E-2</v>
      </c>
      <c r="L53" s="192">
        <f>J53</f>
        <v>3.6048100381475106</v>
      </c>
      <c r="M53" s="188">
        <f>L53/I53</f>
        <v>4.0191217883030046E-2</v>
      </c>
      <c r="N53" s="192"/>
      <c r="O53" s="197"/>
      <c r="P53" s="210"/>
      <c r="Q53" s="163"/>
      <c r="R53" s="211"/>
      <c r="S53" s="93"/>
      <c r="T53" s="93"/>
      <c r="U53" s="93"/>
      <c r="V53" s="93"/>
    </row>
    <row r="54" spans="1:22" ht="50.25" customHeight="1">
      <c r="A54" s="105" t="s">
        <v>118</v>
      </c>
      <c r="B54" s="69" t="s">
        <v>49</v>
      </c>
      <c r="C54" s="69" t="s">
        <v>122</v>
      </c>
      <c r="D54" s="70">
        <v>345</v>
      </c>
      <c r="E54" s="9">
        <f>D54/F54</f>
        <v>4.0209790209790208E-2</v>
      </c>
      <c r="F54" s="69">
        <v>8580</v>
      </c>
      <c r="G54" s="184">
        <v>42900</v>
      </c>
      <c r="H54" s="98"/>
      <c r="I54" s="189">
        <f>'1.) Megye_ITP_3. fejezet'!M17</f>
        <v>66.271190399314236</v>
      </c>
      <c r="J54" s="189">
        <f>'1.) Megye_ITP_3. fejezet'!M19</f>
        <v>2.6635198527066075</v>
      </c>
      <c r="K54" s="188">
        <f>J54/I54</f>
        <v>4.0191217883030046E-2</v>
      </c>
      <c r="L54" s="189">
        <f>'1.) Megye_ITP_3. fejezet'!M21</f>
        <v>2.6632336561833809</v>
      </c>
      <c r="M54" s="188">
        <f>L54/I54</f>
        <v>4.0186899316825002E-2</v>
      </c>
      <c r="N54" s="189">
        <f>K54*G54</f>
        <v>1724.2032471819889</v>
      </c>
      <c r="O54" s="195">
        <f>M54*G54</f>
        <v>1724.0179806917927</v>
      </c>
      <c r="P54" s="219">
        <v>1724</v>
      </c>
      <c r="Q54" s="163"/>
      <c r="R54" s="217"/>
      <c r="S54" s="93"/>
      <c r="T54" s="93"/>
      <c r="U54" s="93"/>
      <c r="V54" s="93"/>
    </row>
    <row r="55" spans="1:22" ht="40.5" customHeight="1">
      <c r="A55" s="251" t="s">
        <v>119</v>
      </c>
      <c r="B55" s="18" t="s">
        <v>50</v>
      </c>
      <c r="C55" s="18" t="s">
        <v>47</v>
      </c>
      <c r="D55" s="5"/>
      <c r="E55" s="5"/>
      <c r="F55" s="18"/>
      <c r="G55" s="174">
        <v>106800</v>
      </c>
      <c r="H55" s="98"/>
      <c r="I55" s="189">
        <f>'1.) Megye_ITP_3. fejezet'!N17+'1.) Megye_ITP_3. fejezet'!O17</f>
        <v>23.420295154537843</v>
      </c>
      <c r="J55" s="189">
        <f>'1.) Megye_ITP_3. fejezet'!N19+'1.) Megye_ITP_3. fejezet'!O19</f>
        <v>0.94129018544090326</v>
      </c>
      <c r="K55" s="188">
        <f>J55/I55</f>
        <v>4.0191217883030046E-2</v>
      </c>
      <c r="L55" s="189">
        <f>'1.) Megye_ITP_3. fejezet'!N21+'1.) Megye_ITP_3. fejezet'!O21</f>
        <v>0.94121590096031493</v>
      </c>
      <c r="M55" s="188">
        <f>L55/I55</f>
        <v>4.0188046083524609E-2</v>
      </c>
      <c r="N55" s="189">
        <f>K55*G55</f>
        <v>4292.4220699076086</v>
      </c>
      <c r="O55" s="195">
        <f>M55*G55</f>
        <v>4292.0833217204281</v>
      </c>
      <c r="P55" s="219">
        <v>4292</v>
      </c>
      <c r="Q55" s="163"/>
      <c r="R55" s="217"/>
      <c r="S55" s="93"/>
      <c r="T55" s="93"/>
      <c r="U55" s="93"/>
      <c r="V55" s="93"/>
    </row>
    <row r="56" spans="1:22" ht="45">
      <c r="A56" s="251"/>
      <c r="B56" s="92" t="s">
        <v>136</v>
      </c>
      <c r="C56" s="18" t="s">
        <v>47</v>
      </c>
      <c r="D56" s="5"/>
      <c r="E56" s="5"/>
      <c r="F56" s="18"/>
      <c r="G56" s="185">
        <v>133000</v>
      </c>
      <c r="H56" s="98"/>
      <c r="I56" s="190"/>
      <c r="J56" s="191"/>
      <c r="K56" s="188">
        <f>K55</f>
        <v>4.0191217883030046E-2</v>
      </c>
      <c r="L56" s="191"/>
      <c r="M56" s="188">
        <f>M55</f>
        <v>4.0188046083524609E-2</v>
      </c>
      <c r="N56" s="189">
        <f>K56*G56</f>
        <v>5345.4319784429963</v>
      </c>
      <c r="O56" s="195">
        <f>M56*G56</f>
        <v>5345.0101291087731</v>
      </c>
      <c r="P56" s="219">
        <v>5345</v>
      </c>
      <c r="Q56" s="163"/>
      <c r="R56" s="217"/>
      <c r="S56" s="93"/>
      <c r="T56" s="93"/>
      <c r="U56" s="93"/>
      <c r="V56" s="93"/>
    </row>
    <row r="57" spans="1:22" ht="30">
      <c r="A57" s="93"/>
      <c r="B57" s="94"/>
      <c r="C57" s="94"/>
      <c r="D57" s="94"/>
      <c r="E57" s="94"/>
      <c r="F57" s="94"/>
      <c r="G57" s="172"/>
      <c r="H57" s="212" t="s">
        <v>147</v>
      </c>
      <c r="I57" s="207">
        <f>I14+I26+I33+I43+I53</f>
        <v>798.68194323998284</v>
      </c>
      <c r="J57" s="207">
        <f>J14+J26+J33+J43+J53</f>
        <v>32.1</v>
      </c>
      <c r="K57" s="208">
        <f>J57/I57</f>
        <v>4.0191217883030067E-2</v>
      </c>
      <c r="L57" s="116"/>
      <c r="M57" s="116"/>
      <c r="N57" s="116"/>
      <c r="O57" s="116"/>
      <c r="P57" s="116"/>
      <c r="Q57" s="93"/>
      <c r="R57" s="93"/>
      <c r="S57" s="93"/>
      <c r="T57" s="93"/>
      <c r="U57" s="93"/>
      <c r="V57" s="93"/>
    </row>
    <row r="58" spans="1:22" ht="30">
      <c r="A58" s="93"/>
      <c r="B58" s="94"/>
      <c r="C58" s="94"/>
      <c r="D58" s="94"/>
      <c r="E58" s="94"/>
      <c r="F58" s="94"/>
      <c r="G58" s="172"/>
      <c r="H58" s="212" t="s">
        <v>148</v>
      </c>
      <c r="I58" s="198">
        <f>I15+I20+I21+I22+I27+I34+I38+I44+I47+I48+I52+I54+I55</f>
        <v>798.68194323998296</v>
      </c>
      <c r="J58" s="198">
        <f>J15+J20+J21+J22+J27+J34+J38+J44+J47+J48+J52+J54+J55</f>
        <v>32.1</v>
      </c>
      <c r="K58" s="194">
        <f>J58/I58</f>
        <v>4.019121788303006E-2</v>
      </c>
      <c r="L58" s="116"/>
      <c r="M58" s="116"/>
      <c r="N58" s="116"/>
      <c r="O58" s="116"/>
      <c r="P58" s="116"/>
      <c r="Q58" s="93"/>
      <c r="R58" s="93"/>
      <c r="S58" s="93"/>
      <c r="T58" s="93"/>
      <c r="U58" s="93"/>
      <c r="V58" s="93"/>
    </row>
    <row r="59" spans="1:22">
      <c r="A59" s="93"/>
      <c r="B59" s="94"/>
      <c r="C59" s="94"/>
      <c r="D59" s="94"/>
      <c r="E59" s="94"/>
      <c r="F59" s="94"/>
      <c r="G59" s="172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</row>
    <row r="60" spans="1:22">
      <c r="A60" s="93"/>
      <c r="B60" s="94"/>
      <c r="C60" s="94"/>
      <c r="D60" s="94"/>
      <c r="E60" s="94"/>
      <c r="F60" s="94"/>
      <c r="G60" s="172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</row>
    <row r="61" spans="1:22">
      <c r="A61" s="93"/>
      <c r="B61" s="94"/>
      <c r="C61" s="94"/>
      <c r="D61" s="94"/>
      <c r="E61" s="94"/>
      <c r="F61" s="94"/>
      <c r="G61" s="172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</row>
    <row r="62" spans="1:22">
      <c r="A62" s="93"/>
      <c r="B62" s="94"/>
      <c r="C62" s="94"/>
      <c r="D62" s="94"/>
      <c r="E62" s="94"/>
      <c r="F62" s="94"/>
      <c r="G62" s="172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</row>
    <row r="63" spans="1:22">
      <c r="A63" s="93"/>
      <c r="B63" s="94"/>
      <c r="C63" s="94"/>
      <c r="D63" s="94"/>
      <c r="E63" s="94"/>
      <c r="F63" s="94"/>
      <c r="G63" s="172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</row>
    <row r="64" spans="1:22">
      <c r="A64" s="93"/>
      <c r="B64" s="94"/>
      <c r="C64" s="94"/>
      <c r="D64" s="94"/>
      <c r="E64" s="94"/>
      <c r="F64" s="94"/>
      <c r="G64" s="17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</row>
    <row r="65" spans="1:22">
      <c r="A65" s="93"/>
      <c r="B65" s="94"/>
      <c r="C65" s="94"/>
      <c r="D65" s="94"/>
      <c r="E65" s="94"/>
      <c r="F65" s="94"/>
      <c r="G65" s="172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</row>
  </sheetData>
  <sheetProtection password="86A7" sheet="1"/>
  <protectedRanges>
    <protectedRange sqref="D18" name="Tartomány1"/>
    <protectedRange sqref="D21:D22" name="Tartomány2"/>
    <protectedRange sqref="D27" name="Tartomány3"/>
    <protectedRange sqref="D37" name="Tartomány5"/>
    <protectedRange sqref="D40" name="Tartomány6"/>
    <protectedRange sqref="D45" name="Tartomány8"/>
    <protectedRange sqref="D48" name="Tartomány9"/>
    <protectedRange sqref="D54" name="Tartomány11"/>
    <protectedRange sqref="P15:P25" name="Tartomány12"/>
    <protectedRange sqref="P27:P32" name="Tartomány13"/>
    <protectedRange sqref="P34:P42" name="Tartomány14"/>
    <protectedRange sqref="P44:P52" name="Tartomány15"/>
    <protectedRange sqref="P54:P56" name="Tartomány16"/>
    <protectedRange sqref="R15:R25" name="Tartomány17"/>
    <protectedRange sqref="R27:R32" name="Tartomány18"/>
    <protectedRange sqref="R34:R42" name="Tartomány19"/>
    <protectedRange sqref="R44:R52" name="Tartomány20"/>
    <protectedRange sqref="R54:R56" name="Tartomány21"/>
  </protectedRanges>
  <mergeCells count="11">
    <mergeCell ref="A34:A37"/>
    <mergeCell ref="A48:A52"/>
    <mergeCell ref="A38:A42"/>
    <mergeCell ref="A44:A47"/>
    <mergeCell ref="A55:A56"/>
    <mergeCell ref="B1:D1"/>
    <mergeCell ref="C3:D3"/>
    <mergeCell ref="C4:D4"/>
    <mergeCell ref="A15:A19"/>
    <mergeCell ref="A27:A32"/>
    <mergeCell ref="A22:A25"/>
  </mergeCells>
  <pageMargins left="0.70866141732283472" right="0.70866141732283472" top="0.74803149606299213" bottom="0.74803149606299213" header="0.31496062992125984" footer="0.31496062992125984"/>
  <pageSetup paperSize="9" scale="60" pageOrder="overThenDown" orientation="landscape" horizontalDpi="4294967293" verticalDpi="4294967293" r:id="rId1"/>
  <headerFooter>
    <oddHeader>&amp;A</oddHeader>
    <oddFooter>&amp;P. oldal, összesen: &amp;N</oddFooter>
  </headerFooter>
  <rowBreaks count="2" manualBreakCount="2">
    <brk id="25" max="17" man="1"/>
    <brk id="42" max="17" man="1"/>
  </rowBreaks>
  <colBreaks count="2" manualBreakCount="2">
    <brk id="5" min="12" max="55" man="1"/>
    <brk id="14" min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6"/>
  <sheetViews>
    <sheetView tabSelected="1" topLeftCell="B1" zoomScale="70" zoomScaleNormal="70" zoomScaleSheetLayoutView="40" workbookViewId="0">
      <selection activeCell="I17" sqref="I17"/>
    </sheetView>
  </sheetViews>
  <sheetFormatPr defaultRowHeight="15"/>
  <cols>
    <col min="2" max="2" width="22.5703125" customWidth="1"/>
    <col min="3" max="3" width="15.7109375" customWidth="1"/>
    <col min="4" max="4" width="33.7109375" customWidth="1"/>
    <col min="5" max="5" width="26" customWidth="1"/>
    <col min="6" max="27" width="10.7109375" customWidth="1"/>
  </cols>
  <sheetData>
    <row r="1" spans="1:28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37.5" customHeight="1">
      <c r="A2" s="93"/>
      <c r="B2" s="237" t="s">
        <v>56</v>
      </c>
      <c r="C2" s="238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28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ht="34.5" customHeight="1">
      <c r="A4" s="93"/>
      <c r="B4" s="11" t="s">
        <v>97</v>
      </c>
      <c r="C4" s="259" t="str">
        <f>'1.) Megye_ITP_3. fejezet'!C6:D6</f>
        <v xml:space="preserve">Fejér megye </v>
      </c>
      <c r="D4" s="260"/>
      <c r="E4" s="162"/>
      <c r="F4" s="93"/>
      <c r="G4" s="93"/>
      <c r="H4" s="93"/>
      <c r="I4" s="93"/>
      <c r="J4" s="93"/>
      <c r="K4" s="93"/>
      <c r="L4" s="93"/>
      <c r="M4" s="98"/>
      <c r="N4" s="98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</row>
    <row r="5" spans="1:28" ht="35.25" customHeight="1">
      <c r="A5" s="93"/>
      <c r="B5" s="11" t="s">
        <v>98</v>
      </c>
      <c r="C5" s="261" t="str">
        <f>'1.) Megye_ITP_3. fejezet'!C7:D7</f>
        <v>Fejér megyei Integrált Területi Program</v>
      </c>
      <c r="D5" s="261"/>
      <c r="E5" s="16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</row>
    <row r="6" spans="1:28" ht="52.5" customHeight="1">
      <c r="A6" s="93"/>
      <c r="B6" s="11" t="s">
        <v>99</v>
      </c>
      <c r="C6" s="113">
        <f>'1.) Megye_ITP_3. fejezet'!C8</f>
        <v>32.1</v>
      </c>
      <c r="D6" s="145"/>
      <c r="E6" s="93"/>
      <c r="F6" s="16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</row>
    <row r="8" spans="1:28" s="72" customFormat="1" ht="45">
      <c r="A8" s="145"/>
      <c r="B8" s="145"/>
      <c r="C8" s="145"/>
      <c r="D8" s="145"/>
      <c r="E8" s="82" t="s">
        <v>125</v>
      </c>
      <c r="F8" s="262">
        <v>2015</v>
      </c>
      <c r="G8" s="262"/>
      <c r="H8" s="262"/>
      <c r="I8" s="262"/>
      <c r="J8" s="262">
        <v>2016</v>
      </c>
      <c r="K8" s="262"/>
      <c r="L8" s="262"/>
      <c r="M8" s="262"/>
      <c r="N8" s="264">
        <v>2017</v>
      </c>
      <c r="O8" s="264"/>
      <c r="P8" s="264">
        <v>2018</v>
      </c>
      <c r="Q8" s="264"/>
      <c r="R8" s="264">
        <v>2019</v>
      </c>
      <c r="S8" s="264"/>
      <c r="T8" s="264">
        <v>2020</v>
      </c>
      <c r="U8" s="264"/>
      <c r="V8" s="264">
        <v>2021</v>
      </c>
      <c r="W8" s="264"/>
      <c r="X8" s="264">
        <v>2022</v>
      </c>
      <c r="Y8" s="264"/>
      <c r="Z8" s="264">
        <v>2023</v>
      </c>
      <c r="AA8" s="264"/>
      <c r="AB8" s="145"/>
    </row>
    <row r="9" spans="1:28" ht="38.25" customHeight="1">
      <c r="A9" s="93"/>
      <c r="B9" s="60" t="s">
        <v>124</v>
      </c>
      <c r="C9" s="266" t="s">
        <v>123</v>
      </c>
      <c r="D9" s="266"/>
      <c r="E9" s="16" t="s">
        <v>65</v>
      </c>
      <c r="F9" s="164" t="s">
        <v>59</v>
      </c>
      <c r="G9" s="164" t="s">
        <v>60</v>
      </c>
      <c r="H9" s="164" t="s">
        <v>61</v>
      </c>
      <c r="I9" s="164" t="s">
        <v>62</v>
      </c>
      <c r="J9" s="164" t="s">
        <v>59</v>
      </c>
      <c r="K9" s="164" t="s">
        <v>60</v>
      </c>
      <c r="L9" s="164" t="s">
        <v>61</v>
      </c>
      <c r="M9" s="164" t="s">
        <v>62</v>
      </c>
      <c r="N9" s="15" t="s">
        <v>63</v>
      </c>
      <c r="O9" s="15" t="s">
        <v>64</v>
      </c>
      <c r="P9" s="15" t="s">
        <v>63</v>
      </c>
      <c r="Q9" s="15" t="s">
        <v>64</v>
      </c>
      <c r="R9" s="15" t="s">
        <v>63</v>
      </c>
      <c r="S9" s="15" t="s">
        <v>64</v>
      </c>
      <c r="T9" s="15" t="s">
        <v>63</v>
      </c>
      <c r="U9" s="15" t="s">
        <v>64</v>
      </c>
      <c r="V9" s="15" t="s">
        <v>63</v>
      </c>
      <c r="W9" s="15" t="s">
        <v>64</v>
      </c>
      <c r="X9" s="15" t="s">
        <v>63</v>
      </c>
      <c r="Y9" s="15" t="s">
        <v>64</v>
      </c>
      <c r="Z9" s="15" t="s">
        <v>63</v>
      </c>
      <c r="AA9" s="15" t="s">
        <v>64</v>
      </c>
      <c r="AB9" s="93"/>
    </row>
    <row r="10" spans="1:28" ht="36" customHeight="1">
      <c r="A10" s="93"/>
      <c r="B10" s="265" t="s">
        <v>66</v>
      </c>
      <c r="C10" s="267" t="s">
        <v>71</v>
      </c>
      <c r="D10" s="267"/>
      <c r="E10" s="80">
        <f>'1.) Megye_ITP_3. fejezet'!C21</f>
        <v>4.1473020208861024</v>
      </c>
      <c r="F10" s="167"/>
      <c r="G10" s="167"/>
      <c r="H10" s="167"/>
      <c r="I10" s="218">
        <v>1.2470000000000001</v>
      </c>
      <c r="J10" s="218"/>
      <c r="K10" s="218">
        <v>1</v>
      </c>
      <c r="L10" s="218">
        <v>0.9</v>
      </c>
      <c r="M10" s="218"/>
      <c r="N10" s="218">
        <v>1</v>
      </c>
      <c r="O10" s="218"/>
      <c r="P10" s="218"/>
      <c r="Q10" s="218"/>
      <c r="R10" s="218"/>
      <c r="S10" s="218"/>
      <c r="T10" s="218"/>
      <c r="U10" s="218"/>
      <c r="V10" s="167"/>
      <c r="W10" s="167"/>
      <c r="X10" s="167"/>
      <c r="Y10" s="167"/>
      <c r="Z10" s="167"/>
      <c r="AA10" s="167"/>
      <c r="AB10" s="93"/>
    </row>
    <row r="11" spans="1:28" ht="32.25" customHeight="1">
      <c r="A11" s="93"/>
      <c r="B11" s="265"/>
      <c r="C11" s="263" t="s">
        <v>72</v>
      </c>
      <c r="D11" s="263"/>
      <c r="E11" s="81">
        <f>'1.) Megye_ITP_3. fejezet'!D21</f>
        <v>2.7179672159438382</v>
      </c>
      <c r="F11" s="167"/>
      <c r="G11" s="167"/>
      <c r="H11" s="167"/>
      <c r="I11" s="218">
        <v>1.6</v>
      </c>
      <c r="J11" s="218"/>
      <c r="K11" s="218"/>
      <c r="L11" s="218">
        <v>1.1180000000000001</v>
      </c>
      <c r="M11" s="218"/>
      <c r="N11" s="218"/>
      <c r="O11" s="218"/>
      <c r="P11" s="218"/>
      <c r="Q11" s="218"/>
      <c r="R11" s="218"/>
      <c r="S11" s="218"/>
      <c r="T11" s="218"/>
      <c r="U11" s="218"/>
      <c r="V11" s="167"/>
      <c r="W11" s="167"/>
      <c r="X11" s="167"/>
      <c r="Y11" s="167"/>
      <c r="Z11" s="167"/>
      <c r="AA11" s="167"/>
      <c r="AB11" s="93"/>
    </row>
    <row r="12" spans="1:28" ht="40.5" customHeight="1">
      <c r="A12" s="93"/>
      <c r="B12" s="265"/>
      <c r="C12" s="263" t="s">
        <v>73</v>
      </c>
      <c r="D12" s="263"/>
      <c r="E12" s="81">
        <f>'1.) Megye_ITP_3. fejezet'!E21</f>
        <v>2.0546387943820115</v>
      </c>
      <c r="F12" s="167"/>
      <c r="G12" s="167"/>
      <c r="H12" s="167"/>
      <c r="I12" s="218">
        <v>2.0550000000000002</v>
      </c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167"/>
      <c r="W12" s="167"/>
      <c r="X12" s="167"/>
      <c r="Y12" s="167"/>
      <c r="Z12" s="167"/>
      <c r="AA12" s="167"/>
      <c r="AB12" s="93"/>
    </row>
    <row r="13" spans="1:28" ht="48" customHeight="1">
      <c r="A13" s="93"/>
      <c r="B13" s="265"/>
      <c r="C13" s="263" t="s">
        <v>74</v>
      </c>
      <c r="D13" s="263"/>
      <c r="E13" s="81">
        <f>'1.) Megye_ITP_3. fejezet'!F21</f>
        <v>2.4577937355880333</v>
      </c>
      <c r="F13" s="167"/>
      <c r="G13" s="167"/>
      <c r="H13" s="167"/>
      <c r="I13" s="218">
        <v>0.75</v>
      </c>
      <c r="J13" s="218"/>
      <c r="K13" s="218">
        <v>0.75</v>
      </c>
      <c r="L13" s="218"/>
      <c r="M13" s="218"/>
      <c r="N13" s="218">
        <v>0.95799999999999996</v>
      </c>
      <c r="O13" s="218"/>
      <c r="P13" s="218"/>
      <c r="Q13" s="218"/>
      <c r="R13" s="218"/>
      <c r="S13" s="218"/>
      <c r="T13" s="218"/>
      <c r="U13" s="218"/>
      <c r="V13" s="167"/>
      <c r="W13" s="167"/>
      <c r="X13" s="167"/>
      <c r="Y13" s="167"/>
      <c r="Z13" s="167"/>
      <c r="AA13" s="167"/>
      <c r="AB13" s="93"/>
    </row>
    <row r="14" spans="1:28" ht="31.5" customHeight="1">
      <c r="A14" s="93"/>
      <c r="B14" s="62" t="s">
        <v>67</v>
      </c>
      <c r="C14" s="263" t="s">
        <v>75</v>
      </c>
      <c r="D14" s="263"/>
      <c r="E14" s="81">
        <f>'1.) Megye_ITP_3. fejezet'!G21</f>
        <v>5.9396622408580919</v>
      </c>
      <c r="F14" s="167"/>
      <c r="G14" s="167"/>
      <c r="H14" s="167"/>
      <c r="I14" s="218">
        <v>0.6</v>
      </c>
      <c r="J14" s="218"/>
      <c r="K14" s="218">
        <v>1.2</v>
      </c>
      <c r="L14" s="218">
        <v>2.64</v>
      </c>
      <c r="M14" s="218"/>
      <c r="N14" s="218">
        <v>1.5</v>
      </c>
      <c r="O14" s="218"/>
      <c r="P14" s="218"/>
      <c r="Q14" s="218"/>
      <c r="R14" s="218"/>
      <c r="S14" s="218"/>
      <c r="T14" s="218"/>
      <c r="U14" s="218"/>
      <c r="V14" s="167"/>
      <c r="W14" s="167"/>
      <c r="X14" s="167"/>
      <c r="Y14" s="167"/>
      <c r="Z14" s="167"/>
      <c r="AA14" s="167"/>
      <c r="AB14" s="93"/>
    </row>
    <row r="15" spans="1:28" ht="26.1" customHeight="1">
      <c r="A15" s="93"/>
      <c r="B15" s="265" t="s">
        <v>68</v>
      </c>
      <c r="C15" s="263" t="s">
        <v>76</v>
      </c>
      <c r="D15" s="263"/>
      <c r="E15" s="81">
        <f>'1.) Megye_ITP_3. fejezet'!H21</f>
        <v>3.1511738484834364</v>
      </c>
      <c r="F15" s="167"/>
      <c r="G15" s="167"/>
      <c r="H15" s="167"/>
      <c r="I15" s="218">
        <v>1.151</v>
      </c>
      <c r="J15" s="218"/>
      <c r="K15" s="218"/>
      <c r="L15" s="218">
        <v>1</v>
      </c>
      <c r="M15" s="218"/>
      <c r="N15" s="218">
        <v>1</v>
      </c>
      <c r="O15" s="218"/>
      <c r="P15" s="218"/>
      <c r="Q15" s="218"/>
      <c r="R15" s="218"/>
      <c r="S15" s="218"/>
      <c r="T15" s="218"/>
      <c r="U15" s="218"/>
      <c r="V15" s="167"/>
      <c r="W15" s="167"/>
      <c r="X15" s="167"/>
      <c r="Y15" s="167"/>
      <c r="Z15" s="167"/>
      <c r="AA15" s="167"/>
      <c r="AB15" s="93"/>
    </row>
    <row r="16" spans="1:28" ht="51" customHeight="1">
      <c r="A16" s="93"/>
      <c r="B16" s="265"/>
      <c r="C16" s="263" t="s">
        <v>77</v>
      </c>
      <c r="D16" s="263"/>
      <c r="E16" s="81">
        <f>'1.) Megye_ITP_3. fejezet'!I21</f>
        <v>5.5187951122375898</v>
      </c>
      <c r="F16" s="167"/>
      <c r="G16" s="167"/>
      <c r="H16" s="167"/>
      <c r="I16" s="218">
        <v>1.5189999999999999</v>
      </c>
      <c r="J16" s="218"/>
      <c r="K16" s="218">
        <v>1.5</v>
      </c>
      <c r="L16" s="218"/>
      <c r="M16" s="218">
        <v>1.5</v>
      </c>
      <c r="N16" s="218"/>
      <c r="O16" s="218">
        <v>1</v>
      </c>
      <c r="P16" s="218"/>
      <c r="Q16" s="218"/>
      <c r="R16" s="218"/>
      <c r="S16" s="218"/>
      <c r="T16" s="218"/>
      <c r="U16" s="218"/>
      <c r="V16" s="167"/>
      <c r="W16" s="167"/>
      <c r="X16" s="167"/>
      <c r="Y16" s="167"/>
      <c r="Z16" s="167"/>
      <c r="AA16" s="167"/>
      <c r="AB16" s="93"/>
    </row>
    <row r="17" spans="1:28" ht="36" customHeight="1">
      <c r="A17" s="93"/>
      <c r="B17" s="265" t="s">
        <v>69</v>
      </c>
      <c r="C17" s="263" t="s">
        <v>78</v>
      </c>
      <c r="D17" s="263"/>
      <c r="E17" s="81">
        <f>'1.) Megye_ITP_3. fejezet'!J21</f>
        <v>1.0843896446305046</v>
      </c>
      <c r="F17" s="167"/>
      <c r="G17" s="167"/>
      <c r="H17" s="167"/>
      <c r="I17" s="218">
        <v>0.58399999999999996</v>
      </c>
      <c r="J17" s="218"/>
      <c r="K17" s="218"/>
      <c r="L17" s="218"/>
      <c r="M17" s="218">
        <v>0.5</v>
      </c>
      <c r="N17" s="218"/>
      <c r="O17" s="218"/>
      <c r="P17" s="218"/>
      <c r="Q17" s="218"/>
      <c r="R17" s="218"/>
      <c r="S17" s="218"/>
      <c r="T17" s="218"/>
      <c r="U17" s="218"/>
      <c r="V17" s="167"/>
      <c r="W17" s="167"/>
      <c r="X17" s="167"/>
      <c r="Y17" s="167"/>
      <c r="Z17" s="167"/>
      <c r="AA17" s="167"/>
      <c r="AB17" s="93"/>
    </row>
    <row r="18" spans="1:28" ht="42" customHeight="1">
      <c r="A18" s="93"/>
      <c r="B18" s="265"/>
      <c r="C18" s="263" t="s">
        <v>79</v>
      </c>
      <c r="D18" s="263"/>
      <c r="E18" s="81">
        <f>'1.) Megye_ITP_3. fejezet'!K21</f>
        <v>0.6891633822102291</v>
      </c>
      <c r="F18" s="167"/>
      <c r="G18" s="167"/>
      <c r="H18" s="167"/>
      <c r="I18" s="218">
        <v>0.3</v>
      </c>
      <c r="J18" s="218"/>
      <c r="K18" s="218"/>
      <c r="L18" s="218"/>
      <c r="M18" s="218">
        <v>0.38900000000000001</v>
      </c>
      <c r="N18" s="218"/>
      <c r="O18" s="218"/>
      <c r="P18" s="218"/>
      <c r="Q18" s="218"/>
      <c r="R18" s="218"/>
      <c r="S18" s="218"/>
      <c r="T18" s="218"/>
      <c r="U18" s="218"/>
      <c r="V18" s="167"/>
      <c r="W18" s="167"/>
      <c r="X18" s="167"/>
      <c r="Y18" s="167"/>
      <c r="Z18" s="167"/>
      <c r="AA18" s="167"/>
      <c r="AB18" s="93"/>
    </row>
    <row r="19" spans="1:28" ht="41.25" customHeight="1">
      <c r="A19" s="93"/>
      <c r="B19" s="265"/>
      <c r="C19" s="263" t="s">
        <v>80</v>
      </c>
      <c r="D19" s="263"/>
      <c r="E19" s="81">
        <f>'1.) Megye_ITP_3. fejezet'!L21</f>
        <v>0.73111893393700444</v>
      </c>
      <c r="F19" s="167"/>
      <c r="G19" s="167"/>
      <c r="H19" s="167"/>
      <c r="I19" s="218"/>
      <c r="J19" s="218"/>
      <c r="K19" s="218"/>
      <c r="L19" s="218"/>
      <c r="M19" s="218">
        <v>0.73099999999999998</v>
      </c>
      <c r="N19" s="218"/>
      <c r="O19" s="218"/>
      <c r="P19" s="218"/>
      <c r="Q19" s="218"/>
      <c r="R19" s="218"/>
      <c r="S19" s="218"/>
      <c r="T19" s="218"/>
      <c r="U19" s="218"/>
      <c r="V19" s="167"/>
      <c r="W19" s="167"/>
      <c r="X19" s="167"/>
      <c r="Y19" s="167"/>
      <c r="Z19" s="167"/>
      <c r="AA19" s="167"/>
      <c r="AB19" s="93"/>
    </row>
    <row r="20" spans="1:28" ht="42" customHeight="1">
      <c r="A20" s="93"/>
      <c r="B20" s="265" t="s">
        <v>70</v>
      </c>
      <c r="C20" s="263" t="s">
        <v>81</v>
      </c>
      <c r="D20" s="263"/>
      <c r="E20" s="81">
        <f>'1.) Megye_ITP_3. fejezet'!M21</f>
        <v>2.6632336561833809</v>
      </c>
      <c r="F20" s="167"/>
      <c r="G20" s="167"/>
      <c r="H20" s="167"/>
      <c r="I20" s="218">
        <v>0.8</v>
      </c>
      <c r="J20" s="218"/>
      <c r="K20" s="218"/>
      <c r="L20" s="218">
        <v>0.96299999999999997</v>
      </c>
      <c r="M20" s="218"/>
      <c r="N20" s="218">
        <v>0.9</v>
      </c>
      <c r="O20" s="218"/>
      <c r="P20" s="218"/>
      <c r="Q20" s="218"/>
      <c r="R20" s="218"/>
      <c r="S20" s="218"/>
      <c r="T20" s="218"/>
      <c r="U20" s="218"/>
      <c r="V20" s="167"/>
      <c r="W20" s="167"/>
      <c r="X20" s="167"/>
      <c r="Y20" s="167"/>
      <c r="Z20" s="167"/>
      <c r="AA20" s="167"/>
      <c r="AB20" s="93"/>
    </row>
    <row r="21" spans="1:28" ht="39.75" customHeight="1">
      <c r="A21" s="93"/>
      <c r="B21" s="265"/>
      <c r="C21" s="263" t="s">
        <v>82</v>
      </c>
      <c r="D21" s="263"/>
      <c r="E21" s="81">
        <f>'1.) Megye_ITP_3. fejezet'!N21</f>
        <v>0.34642224466597576</v>
      </c>
      <c r="F21" s="167"/>
      <c r="G21" s="167"/>
      <c r="H21" s="167"/>
      <c r="I21" s="218"/>
      <c r="J21" s="218">
        <v>0.34599999999999997</v>
      </c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167"/>
      <c r="W21" s="167"/>
      <c r="X21" s="167"/>
      <c r="Y21" s="167"/>
      <c r="Z21" s="167"/>
      <c r="AA21" s="167"/>
      <c r="AB21" s="93"/>
    </row>
    <row r="22" spans="1:28" ht="44.25" customHeight="1">
      <c r="A22" s="93"/>
      <c r="B22" s="265"/>
      <c r="C22" s="263" t="s">
        <v>83</v>
      </c>
      <c r="D22" s="263"/>
      <c r="E22" s="81">
        <f>'1.) Megye_ITP_3. fejezet'!O21</f>
        <v>0.59479365629433922</v>
      </c>
      <c r="F22" s="167"/>
      <c r="G22" s="167"/>
      <c r="H22" s="167"/>
      <c r="I22" s="218"/>
      <c r="J22" s="218"/>
      <c r="K22" s="218"/>
      <c r="L22" s="218"/>
      <c r="M22" s="218"/>
      <c r="N22" s="218">
        <v>0.59499999999999997</v>
      </c>
      <c r="O22" s="218"/>
      <c r="P22" s="218"/>
      <c r="Q22" s="218"/>
      <c r="R22" s="218"/>
      <c r="S22" s="218"/>
      <c r="T22" s="218"/>
      <c r="U22" s="218"/>
      <c r="V22" s="167"/>
      <c r="W22" s="167"/>
      <c r="X22" s="167"/>
      <c r="Y22" s="167"/>
      <c r="Z22" s="167"/>
      <c r="AA22" s="167"/>
      <c r="AB22" s="93"/>
    </row>
    <row r="23" spans="1:28" ht="35.25" customHeight="1">
      <c r="A23" s="93"/>
      <c r="B23" s="93"/>
      <c r="C23" s="93"/>
      <c r="D23" s="93"/>
      <c r="E23" s="61">
        <f>SUM(E10:E22)</f>
        <v>32.096454486300544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</row>
    <row r="24" spans="1:28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1:28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</sheetData>
  <sheetProtection password="86A7" sheet="1"/>
  <protectedRanges>
    <protectedRange sqref="F10:AA22" name="Tartomány1"/>
  </protectedRanges>
  <mergeCells count="30">
    <mergeCell ref="B20:B22"/>
    <mergeCell ref="B17:B19"/>
    <mergeCell ref="B10:B13"/>
    <mergeCell ref="B15:B16"/>
    <mergeCell ref="C9:D9"/>
    <mergeCell ref="C18:D18"/>
    <mergeCell ref="C19:D19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R8:S8"/>
    <mergeCell ref="T8:U8"/>
    <mergeCell ref="Z8:AA8"/>
    <mergeCell ref="N8:O8"/>
    <mergeCell ref="P8:Q8"/>
    <mergeCell ref="V8:W8"/>
    <mergeCell ref="X8:Y8"/>
    <mergeCell ref="C4:D4"/>
    <mergeCell ref="C5:D5"/>
    <mergeCell ref="B2:C2"/>
    <mergeCell ref="F8:I8"/>
    <mergeCell ref="J8:M8"/>
  </mergeCells>
  <pageMargins left="0.70866141732283472" right="0.70866141732283472" top="0.74803149606299213" bottom="0.74803149606299213" header="0.31496062992125984" footer="0.31496062992125984"/>
  <pageSetup paperSize="8" scale="86" pageOrder="overThenDown" orientation="landscape" r:id="rId1"/>
  <headerFooter>
    <oddFooter>&amp;P. oldal, összesen: &amp;N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1.) Megye_ITP_3. fejezet</vt:lpstr>
      <vt:lpstr>2.) Megye_ITP_3.fej. folyt.1.</vt:lpstr>
      <vt:lpstr>3.) Megye_ITP_4. fejezet</vt:lpstr>
      <vt:lpstr>4.) Megye_ITP_5. fejezet </vt:lpstr>
      <vt:lpstr>'3.) Megye_ITP_4. fejezet'!Nyomtatási_cím</vt:lpstr>
      <vt:lpstr>'4.) Megye_ITP_5. fejezet '!Nyomtatási_cím</vt:lpstr>
      <vt:lpstr>'1.) Megye_ITP_3. fejezet'!Nyomtatási_terület</vt:lpstr>
      <vt:lpstr>'2.) Megye_ITP_3.fej. folyt.1.'!Nyomtatási_terület</vt:lpstr>
      <vt:lpstr>'3.) Megye_ITP_4. fejezet'!Nyomtatási_terület</vt:lpstr>
      <vt:lpstr>'4.) Megye_ITP_5. fejezet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FMÖH</dc:creator>
  <cp:lastModifiedBy>czovekerika</cp:lastModifiedBy>
  <cp:lastPrinted>2015-03-03T16:54:42Z</cp:lastPrinted>
  <dcterms:created xsi:type="dcterms:W3CDTF">2014-12-17T18:10:59Z</dcterms:created>
  <dcterms:modified xsi:type="dcterms:W3CDTF">2015-05-04T13:04:39Z</dcterms:modified>
</cp:coreProperties>
</file>